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70" windowHeight="12360" tabRatio="865" activeTab="4"/>
  </bookViews>
  <sheets>
    <sheet name="стр.01" sheetId="1" r:id="rId1"/>
    <sheet name="стр.02" sheetId="2" r:id="rId2"/>
    <sheet name="стр.03" sheetId="3" r:id="rId3"/>
    <sheet name="стр.04" sheetId="4" r:id="rId4"/>
    <sheet name="стр.05" sheetId="5" r:id="rId5"/>
    <sheet name="стр.03-1 обосн.МБ" sheetId="6" r:id="rId6"/>
    <sheet name="стр.03-2 обосн.МБ" sheetId="7" r:id="rId7"/>
    <sheet name="стр.03-1 обосн.ОБ" sheetId="8" r:id="rId8"/>
    <sheet name="стр.03-2 осбосн.ОБ" sheetId="9" r:id="rId9"/>
  </sheets>
  <definedNames>
    <definedName name="_xlnm.Print_Titles" localSheetId="2">'стр.03'!$9:$9</definedName>
    <definedName name="_xlnm.Print_Area" localSheetId="0">'стр.01'!$A$1:$DA$56</definedName>
    <definedName name="_xlnm.Print_Area" localSheetId="2">'стр.03'!$A$1:$N$308</definedName>
    <definedName name="_xlnm.Print_Area" localSheetId="5">'стр.03-1 обосн.МБ'!$A$1:$FE$18</definedName>
    <definedName name="_xlnm.Print_Area" localSheetId="7">'стр.03-1 обосн.ОБ'!$A$1:$FE$22</definedName>
    <definedName name="_xlnm.Print_Area" localSheetId="6">'стр.03-2 обосн.МБ'!$A$1:$DA$189</definedName>
    <definedName name="_xlnm.Print_Area" localSheetId="8">'стр.03-2 осбосн.ОБ'!$A$1:$DA$149</definedName>
  </definedNames>
  <calcPr fullCalcOnLoad="1"/>
</workbook>
</file>

<file path=xl/sharedStrings.xml><?xml version="1.0" encoding="utf-8"?>
<sst xmlns="http://schemas.openxmlformats.org/spreadsheetml/2006/main" count="2284" uniqueCount="544">
  <si>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</si>
  <si>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</si>
  <si>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</si>
  <si>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</si>
  <si>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</si>
  <si>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</si>
  <si>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по ОКПО</t>
  </si>
  <si>
    <t>Х</t>
  </si>
  <si>
    <t>Справочно:</t>
  </si>
  <si>
    <t>М.П.</t>
  </si>
  <si>
    <t>383</t>
  </si>
  <si>
    <t>Код КОСГУ</t>
  </si>
  <si>
    <t>130</t>
  </si>
  <si>
    <t>услуга (работа) № 1</t>
  </si>
  <si>
    <t>180</t>
  </si>
  <si>
    <t>211</t>
  </si>
  <si>
    <t>212</t>
  </si>
  <si>
    <t>213</t>
  </si>
  <si>
    <t>221</t>
  </si>
  <si>
    <t>222</t>
  </si>
  <si>
    <t>223</t>
  </si>
  <si>
    <t>224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</si>
  <si>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</si>
  <si>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</si>
  <si>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</si>
  <si>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</si>
  <si>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</si>
  <si>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</si>
  <si>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</si>
  <si>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</si>
  <si>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262</t>
  </si>
  <si>
    <t>310</t>
  </si>
  <si>
    <t>340</t>
  </si>
  <si>
    <t>Работы, услуги по содержанию имущества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</si>
  <si>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</si>
  <si>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</si>
  <si>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</si>
  <si>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Наименование 
показателя</t>
  </si>
  <si>
    <t>услуга (работа) № 2 и так далее</t>
  </si>
  <si>
    <t>Выплаты всего, в том числе:</t>
  </si>
  <si>
    <t>Прочие работы, услуги, из них:</t>
  </si>
  <si>
    <t>Источники финансирования дефицита средств учреждения всего, в том числе:</t>
  </si>
  <si>
    <t>Объем публичных обязательств</t>
  </si>
  <si>
    <t>СОГЛАСОВАНО</t>
  </si>
  <si>
    <t>Директор муниципального учреждения "Центр экономики и финансов бюджетных учреждений муниципального образования "Всеволожский муниципальный район" Ленинградской области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</si>
  <si>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</si>
  <si>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Поступления, всего:</t>
  </si>
  <si>
    <t>Наименование показателя</t>
  </si>
  <si>
    <t>1. Нефинансовые активы, всего:</t>
  </si>
  <si>
    <t>из них недвижимое имущество, всего:</t>
  </si>
  <si>
    <t>2. Финансовые активы, всего:</t>
  </si>
  <si>
    <t>3. Обязательства, всего:</t>
  </si>
  <si>
    <t>Код субсидии</t>
  </si>
  <si>
    <t>Остаток средств на начало планируемого финансового года , всего</t>
  </si>
  <si>
    <t>в том числе (расшифровать по отраслевым кодам и кодам субсидий)</t>
  </si>
  <si>
    <t>Отраслевой код</t>
  </si>
  <si>
    <t>Главный бухгалтер</t>
  </si>
  <si>
    <t>1.1 Общая балансовая стоимость недвижимого муниципального имущества, всего</t>
  </si>
  <si>
    <t>1.1.1 Стоимость имущества, закрепленного собственником имущества за муниципальным учреждением на праве оперативного управления</t>
  </si>
  <si>
    <t>1.1.2 Стоимость имущества, приобретенного муниципальным учреждением за счет выделенных собственником имущества учреждения средств</t>
  </si>
  <si>
    <t>1.1.3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</si>
  <si>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 Остаточная стоимость недвижимого муниципального имущества</t>
  </si>
  <si>
    <t>1.2 Общая балансовая стоимость движимого муниципального имущества, всего:</t>
  </si>
  <si>
    <t>1.2.1 Общая балансовая стоимость особо ценного движимого имущества</t>
  </si>
  <si>
    <t>1.2.2 Остаточная стоимость особо ценного движимого имущества</t>
  </si>
  <si>
    <t xml:space="preserve">из них </t>
  </si>
  <si>
    <t>2.1 Дебиторская задолженность по доходам, полученным за счет средств бюджета МО "Всеволожский муниципальный район" Ленинградской области</t>
  </si>
  <si>
    <t>2.2 Дебиторская задолженность по выданным авансам, полученным за счет средств бюджета МО "Всеволожский муниципальный район" Ленинградской области, всего:</t>
  </si>
  <si>
    <t>2.2.1 услуги связи</t>
  </si>
  <si>
    <t>2.2.2 транспортные услуги</t>
  </si>
  <si>
    <t>2.2.3 коммунальные услуги</t>
  </si>
  <si>
    <t>2.2.4 услуги по содержанию имущества</t>
  </si>
  <si>
    <t xml:space="preserve">2.2.5 прочие услуги </t>
  </si>
  <si>
    <t>2.2.6 увеличение стоимости основных средств</t>
  </si>
  <si>
    <t>2.2.7 увеличение стоимости материальных запасов</t>
  </si>
  <si>
    <t>2.2.8 прочие расходы</t>
  </si>
  <si>
    <t>2.3.1 услуги связи</t>
  </si>
  <si>
    <t>2.3.2 транспортные услуги</t>
  </si>
  <si>
    <t>2.3.3 коммунальные услуги</t>
  </si>
  <si>
    <t>2.3.4 услуги по содержанию имущества</t>
  </si>
  <si>
    <t xml:space="preserve">2.3.5 прочие услуги </t>
  </si>
  <si>
    <t>2.3.6 увеличение стоимости основных средств</t>
  </si>
  <si>
    <t>2.3.7 увеличение стоимости материальных запасов</t>
  </si>
  <si>
    <t>2.3.8 прочие расходы</t>
  </si>
  <si>
    <t>из них</t>
  </si>
  <si>
    <t>3.1 Просроченная кредиторская задолженность</t>
  </si>
  <si>
    <t>3.2 Кредиторская задолженность по расчетам с поставщиками и подрядчиками за счет средств бюджета МО "Всеволожский муниципальный район" Ленинградской области, всего:</t>
  </si>
  <si>
    <t>3.2.1 начисления на выплаты по оплате труда</t>
  </si>
  <si>
    <t>3.2.2 услуги связи</t>
  </si>
  <si>
    <t>3.2.3 транспортные услуги</t>
  </si>
  <si>
    <t>3.3.4 коммунальные услуги</t>
  </si>
  <si>
    <t>3.2.4 коммунальные услуги</t>
  </si>
  <si>
    <t>3.2.5 услуги по содержанию имущества</t>
  </si>
  <si>
    <t xml:space="preserve">3.2.6 прочие услуги </t>
  </si>
  <si>
    <t>3.2.7 увеличение стоимости основных средств</t>
  </si>
  <si>
    <t>3.2.8 увеличение стоимости материальных запасов</t>
  </si>
  <si>
    <t>3.2.9 прочие расходы</t>
  </si>
  <si>
    <t>3.2.10 платежи в бюджет</t>
  </si>
  <si>
    <t>3.2.11 расчеты с кредиторами</t>
  </si>
  <si>
    <t>3.3.1 начисления на выплаты по оплате труда</t>
  </si>
  <si>
    <t>3.3.2 услуги связи</t>
  </si>
  <si>
    <t>3.3.3 транспортные услуги</t>
  </si>
  <si>
    <t>3.3.5 услуги по содержанию имущества</t>
  </si>
  <si>
    <t xml:space="preserve">3.3.6 прочие услуги </t>
  </si>
  <si>
    <t>3.3.7 увеличение стоимости основных средств</t>
  </si>
  <si>
    <t>3.3.8 увеличение стоимости материальных запасов</t>
  </si>
  <si>
    <t>3.3.9 прочие расходы</t>
  </si>
  <si>
    <t>3.3.10 платежи в бюджет</t>
  </si>
  <si>
    <t>3.3.11 расчеты с кредиторами</t>
  </si>
  <si>
    <t>01500000000004000</t>
  </si>
  <si>
    <t>015012411</t>
  </si>
  <si>
    <t>01500000000005000</t>
  </si>
  <si>
    <t>015012511</t>
  </si>
  <si>
    <t>015012412</t>
  </si>
  <si>
    <t>015012421</t>
  </si>
  <si>
    <t>015012521</t>
  </si>
  <si>
    <t>015012422</t>
  </si>
  <si>
    <t>015012431</t>
  </si>
  <si>
    <t>015012432</t>
  </si>
  <si>
    <t>015012461</t>
  </si>
  <si>
    <t>015012481</t>
  </si>
  <si>
    <t>Иные цели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</si>
  <si>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всего, в том числе:</t>
  </si>
  <si>
    <t>01500000000002062</t>
  </si>
  <si>
    <t>Поступления от иной приносящей доход деятельности, всего, в том числе:</t>
  </si>
  <si>
    <t>01500000000002063</t>
  </si>
  <si>
    <t>01500000000002064</t>
  </si>
  <si>
    <t>родительская плата</t>
  </si>
  <si>
    <t>целевые поступления</t>
  </si>
  <si>
    <t>Бюджетные инвестиции</t>
  </si>
  <si>
    <t>Заработная плата</t>
  </si>
  <si>
    <t>Остаток средств на конец планируемого финансового года , всего</t>
  </si>
  <si>
    <t>Всего</t>
  </si>
  <si>
    <t>015012413</t>
  </si>
  <si>
    <t>015012512</t>
  </si>
  <si>
    <t>015012522</t>
  </si>
  <si>
    <t>015012423</t>
  </si>
  <si>
    <t>015012433</t>
  </si>
  <si>
    <t>015012434</t>
  </si>
  <si>
    <t>1.Дошкольное образование:</t>
  </si>
  <si>
    <t>1.1 Муниципальное задание на оказание муниципальной услуги в части затрат непосредственно связанных с оказанием муниципальной услуги</t>
  </si>
  <si>
    <t>1.2 Муниципальное задание в части затрат на общехозяйственные нужды на оказание муниципальной услуги</t>
  </si>
  <si>
    <t>1.3 Муниципальное задание в части затрат на уплату налогов, в качестве объекта налогообложения по котрым признается имущество учреждения</t>
  </si>
  <si>
    <t>2. Развитие начального общего, основного общего и среднего общего образования детей, подростков и молодежи:</t>
  </si>
  <si>
    <t>2.1 Муниципальное задание на оказание муниципальной услуги в части затрат непосредственно связанных с оказанием муниципальной услуги</t>
  </si>
  <si>
    <t>2.2 Муниципальное задание в части затрат на общехозяйственные нужды на оказание муниципальной услуги</t>
  </si>
  <si>
    <t>2.3 Муниципальное задание в части затрат на уплату налогов, в качестве объекта налогообложения по котрым признается имущество учреждения</t>
  </si>
  <si>
    <t>3. Развитие дополнительного образования детей, подростков и молодежи:</t>
  </si>
  <si>
    <t>3.1 Муниципальное задание на оказание муниципальной услуги в части затрат непосредственно связанных с оказанием муниципальной услуги</t>
  </si>
  <si>
    <t>3.2 Муниципальное задание в части затрат на общехозяйственные нужды на оказание муниципальной услуги</t>
  </si>
  <si>
    <t>3.3 Муниципальное задание в части затрат на уплату налогов, в качестве объекта налогообложения по котрым признается имущество учреждения</t>
  </si>
  <si>
    <t>3.4 Муниципальное задание в части затрат на выполнение работы (МОБУ ДО "Ладожец")</t>
  </si>
  <si>
    <t>4. Развитие системы отдыха, оздоровления, занятости детей подростков и молодежи:</t>
  </si>
  <si>
    <t>4.1 Муниципальное задание в части затрат на выполнение работы (МОБУ "ДООЦ "Островки")</t>
  </si>
  <si>
    <t>5. Обеспечение реализации Программы:</t>
  </si>
  <si>
    <t>5.1 Муниципальное задание в части затрат на выполнение работы (МУ "ВРМЦ")</t>
  </si>
  <si>
    <t>Код строки</t>
  </si>
  <si>
    <t>Год начала закупки</t>
  </si>
  <si>
    <t>всего на закупки</t>
  </si>
  <si>
    <t>0001</t>
  </si>
  <si>
    <t>1001</t>
  </si>
  <si>
    <t>на закупку товаров, работ, услуг по году начала закупки</t>
  </si>
  <si>
    <t>2001</t>
  </si>
  <si>
    <t>Таблица 2</t>
  </si>
  <si>
    <t>Таблица 1</t>
  </si>
  <si>
    <t>Таблица 3</t>
  </si>
  <si>
    <t>Сумма (руб.)</t>
  </si>
  <si>
    <t>010</t>
  </si>
  <si>
    <t>020</t>
  </si>
  <si>
    <t>030</t>
  </si>
  <si>
    <t>Выбытие</t>
  </si>
  <si>
    <t>Поступление</t>
  </si>
  <si>
    <t>Остаток средств на конец года</t>
  </si>
  <si>
    <t>Остаток средств на начало года</t>
  </si>
  <si>
    <t>Таблица 4</t>
  </si>
  <si>
    <t xml:space="preserve">Руководитель учреждения </t>
  </si>
  <si>
    <t>Расчеты (обоснования) к плану финансово-хозяйственной деятельности государственного (муниципального) учреждения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</si>
  <si>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</si>
  <si>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</si>
  <si>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</si>
  <si>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</si>
  <si>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</si>
  <si>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</si>
  <si>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</si>
  <si>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</si>
  <si>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</si>
  <si>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</si>
  <si>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</si>
  <si>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</si>
  <si>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</si>
  <si>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</si>
  <si>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</si>
  <si>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</si>
  <si>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</si>
  <si>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</si>
  <si>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</si>
  <si>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</si>
  <si>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</si>
  <si>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</si>
  <si>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</si>
  <si>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</si>
  <si>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</si>
  <si>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</si>
  <si>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</si>
  <si>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</si>
  <si>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</si>
  <si>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</si>
  <si>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</si>
  <si>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</si>
  <si>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</si>
  <si>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</si>
  <si>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</si>
  <si>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</si>
  <si>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</si>
  <si>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</si>
  <si>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</si>
  <si>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</si>
  <si>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</si>
  <si>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</si>
  <si>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</si>
  <si>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</si>
  <si>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</si>
  <si>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</si>
  <si>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</si>
  <si>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</si>
  <si>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</si>
  <si>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</si>
  <si>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</si>
  <si>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</si>
  <si>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</si>
  <si>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</si>
  <si>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</si>
  <si>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</si>
  <si>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</si>
  <si>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</si>
  <si>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</si>
  <si>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</si>
  <si>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</si>
  <si>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</si>
  <si>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</si>
  <si>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</si>
  <si>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</si>
  <si>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</si>
  <si>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</si>
  <si>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</si>
  <si>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</si>
  <si>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</si>
  <si>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</si>
  <si>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</si>
  <si>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</si>
  <si>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</si>
  <si>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</si>
  <si>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</si>
  <si>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</si>
  <si>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</si>
  <si>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</si>
  <si>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</si>
  <si>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</si>
  <si>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</si>
  <si>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</si>
  <si>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</si>
  <si>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</si>
  <si>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</si>
  <si>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</si>
  <si>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</si>
  <si>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</si>
  <si>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</si>
  <si>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</si>
  <si>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</si>
  <si>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100</t>
  </si>
  <si>
    <t>500</t>
  </si>
  <si>
    <t>120</t>
  </si>
  <si>
    <t>121</t>
  </si>
  <si>
    <t>150</t>
  </si>
  <si>
    <t>151</t>
  </si>
  <si>
    <t>183</t>
  </si>
  <si>
    <t>131</t>
  </si>
  <si>
    <t>200</t>
  </si>
  <si>
    <t>Социальные и иные выплаты населению</t>
  </si>
  <si>
    <t>296</t>
  </si>
  <si>
    <t>Код ВР</t>
  </si>
  <si>
    <t>261</t>
  </si>
  <si>
    <t>231</t>
  </si>
  <si>
    <t>Прочие расходы</t>
  </si>
  <si>
    <t>244</t>
  </si>
  <si>
    <t>851</t>
  </si>
  <si>
    <t>291</t>
  </si>
  <si>
    <t>112</t>
  </si>
  <si>
    <t>111</t>
  </si>
  <si>
    <t>119</t>
  </si>
  <si>
    <t>600</t>
  </si>
  <si>
    <t>134</t>
  </si>
  <si>
    <t>135</t>
  </si>
  <si>
    <t>189</t>
  </si>
  <si>
    <t>184</t>
  </si>
  <si>
    <t>Доходы от оказания услуг, работ:</t>
  </si>
  <si>
    <t>210</t>
  </si>
  <si>
    <t xml:space="preserve">в том числе на: выплаты персоналу всего:
</t>
  </si>
  <si>
    <t>220</t>
  </si>
  <si>
    <t>230</t>
  </si>
  <si>
    <t>260</t>
  </si>
  <si>
    <t>социальные и иные выплаты населению, всего:</t>
  </si>
  <si>
    <t>уплату налогов, сборов и иных платежей, всего:</t>
  </si>
  <si>
    <t>расходы на закупку товаров, работ, услуг, всего:</t>
  </si>
  <si>
    <t>иные выплаты перосналу за исключением фонда оплаты труда</t>
  </si>
  <si>
    <t>852</t>
  </si>
  <si>
    <t>853</t>
  </si>
  <si>
    <t>407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</si>
  <si>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</si>
  <si>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</si>
  <si>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</si>
  <si>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</si>
  <si>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</si>
  <si>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Плановые показатели по поступлениям и расходам (выплатам) учреждения</t>
  </si>
  <si>
    <t>а</t>
  </si>
  <si>
    <t>б</t>
  </si>
  <si>
    <t>из них по лицевым счетам, открытым в кредитных организациях</t>
  </si>
  <si>
    <t>9.1</t>
  </si>
  <si>
    <t>гранты (из графы 9)</t>
  </si>
  <si>
    <t>6.1</t>
  </si>
  <si>
    <t>Код по бюджетной классификации РФ</t>
  </si>
  <si>
    <t>ПЛАН</t>
  </si>
  <si>
    <t>ФИНАНСОВО-ХОЗЯЙСТВЕННОЙ ДЕЯТЕЛЬНОСТИ</t>
  </si>
  <si>
    <t>МУНИЦИПАЛЬНОГО УЧРЕЖДЕНИЯ</t>
  </si>
  <si>
    <t>(наименование муниципального учреждения)</t>
  </si>
  <si>
    <t>Глава по БК</t>
  </si>
  <si>
    <t>по ОКАТО</t>
  </si>
  <si>
    <t>по ОКЕИ</t>
  </si>
  <si>
    <t>по ОКВ</t>
  </si>
  <si>
    <t>Идентификационный номер налогоплательщика (ИНН)</t>
  </si>
  <si>
    <t>Код причины постановки на учет (КПП)</t>
  </si>
  <si>
    <t>Раздел 1. Сведения о деятельности учреждения</t>
  </si>
  <si>
    <t>2. Виды деятельности учреждения</t>
  </si>
  <si>
    <t>3. Наименование и реквизиты приказа учреждения об утверждении перечня платных услуг (работ), предоставление (выполнение) которых для физических и юридических лиц осуществляется на платной основе, и размера платы за услуги (работы)</t>
  </si>
  <si>
    <t>4. Общая балансовая стоимость недвижимого муниципального имущества на дату составления плана</t>
  </si>
  <si>
    <t>в разрезе стоимости имущества:</t>
  </si>
  <si>
    <t>закрепленного собственником имущества за учреждением на праве оперативного управления</t>
  </si>
  <si>
    <t>приобретенного учреждением за счет выделенных собственником имущества учреждения средств</t>
  </si>
  <si>
    <t>приобретенного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</si>
  <si>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 на дату составления плана</t>
  </si>
  <si>
    <t>в том числе балансовая стоимость особо ценного движимого имущества</t>
  </si>
  <si>
    <t>7. Сведения об имуществе, арендуемом учреждением или предоставленном учреждению в соответствии с договорами безвозмездного пользования</t>
  </si>
  <si>
    <t>Главного распорядителя</t>
  </si>
  <si>
    <t>Наименование органа, осуществляющего функции</t>
  </si>
  <si>
    <t>Единица измерения: руб.</t>
  </si>
  <si>
    <t>(наименование должности лица, утверждающего документ)</t>
  </si>
  <si>
    <t>Показатели финансового состояния учреждения</t>
  </si>
  <si>
    <t>3.3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</si>
  <si>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 Дебиторская задолженность по выданным авансам за счет доходов, полученных от платной и иной приносящей доход деятельности, всего:</t>
  </si>
  <si>
    <t xml:space="preserve">Показатели выплат на закупку товаров, работ, услуг учреждения </t>
  </si>
  <si>
    <t>Сумма выплат по расходам на закупку товаров, работ и услуг, руб. (с точностью до двух знаков после запятой - 0,00)</t>
  </si>
  <si>
    <t>в соответствии с Федеральным законом от 05 апреля 2013 г. № 44-ФЗ "О контрактоной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</si>
  <si>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</si>
  <si>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</si>
  <si>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</si>
  <si>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</si>
  <si>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</si>
  <si>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</si>
  <si>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ггосударственного (муниципального) заказчика в соответствии с Бюджетным кодексом РФ), всего:</t>
  </si>
  <si>
    <t>Объем средств, поступивших во временное распоряжение, всего, в том числе:</t>
  </si>
  <si>
    <t>031</t>
  </si>
  <si>
    <t>032</t>
  </si>
  <si>
    <t>033</t>
  </si>
  <si>
    <t>034</t>
  </si>
  <si>
    <t>Расчеты (обоснования) к плану финансово-хозяйственной деятельности муниципального учреждения</t>
  </si>
  <si>
    <t xml:space="preserve">1. Расчеты (обоснования) выплат персоналу </t>
  </si>
  <si>
    <t>Дата</t>
  </si>
  <si>
    <t>Заключение наблюдательного совета от "_____"__________20____г. №_________</t>
  </si>
  <si>
    <t>Председатель</t>
  </si>
  <si>
    <t>(заполняется бюджетным учреждением)</t>
  </si>
  <si>
    <t>(заполняется автономным учреждением)</t>
  </si>
  <si>
    <t>на 20</t>
  </si>
  <si>
    <t>19</t>
  </si>
  <si>
    <t xml:space="preserve"> год и плановый период 20</t>
  </si>
  <si>
    <t>20</t>
  </si>
  <si>
    <t>и 20</t>
  </si>
  <si>
    <t xml:space="preserve"> годы</t>
  </si>
  <si>
    <t>Приложение</t>
  </si>
  <si>
    <t>к приказу Комитета по образованию</t>
  </si>
  <si>
    <t>от "01" августа 2018 года № 130</t>
  </si>
  <si>
    <t xml:space="preserve">1. Цели деятельности учреждения: </t>
  </si>
  <si>
    <t>Образовательная деятельность по образовательным программам дошкольного образования, присмотр и уход за детьми</t>
  </si>
  <si>
    <t>Образовательная деятельностьпо реализации образовательной программы дошкольного образования</t>
  </si>
  <si>
    <t>Платные услуги отсутствуют</t>
  </si>
  <si>
    <t>015</t>
  </si>
  <si>
    <t>43505259</t>
  </si>
  <si>
    <t>41212000117</t>
  </si>
  <si>
    <t>643</t>
  </si>
  <si>
    <t>18</t>
  </si>
  <si>
    <t>Комитет по образованию администрации МО "Всеволожский муниципальный район" Ленинградской области</t>
  </si>
  <si>
    <t>Наименование учреждения : МДОУ "Детский сад комбинированного вида № 12"</t>
  </si>
  <si>
    <t>Адрес:ЛО, Всеволожский район, п. Романовка, д.26</t>
  </si>
  <si>
    <t>Муниципальное дошкольное образовательное учреждение 
"Детский сад комбинированного вида №12"</t>
  </si>
  <si>
    <t>Л.Г. Соломахина</t>
  </si>
  <si>
    <t>И.П.Федоренко</t>
  </si>
  <si>
    <t>6. Сведения об имуществе учреждения, переданном в аренду физическим лицам и сторонним организациям: Музыкальный зал площадью 90,91 кв.м.</t>
  </si>
  <si>
    <t>Целевые поступления</t>
  </si>
  <si>
    <t xml:space="preserve">Объем финансового обеспечения, руб. (с точностью до двух знаков после запятой - 0,00)
</t>
  </si>
  <si>
    <t>в том числе</t>
  </si>
  <si>
    <t>015000000000002063</t>
  </si>
  <si>
    <t>Родительская плата</t>
  </si>
  <si>
    <t>Субсидии бюджетным и автономным учреждениям на выплату компенсации затрат на выполнение натуральных норм питания детей в рамках основного мероприятия "Реализация образовательных программ дошкольного образования" подпрограммы "Развитие дошкольного образования детей" МП "Современное образование во Всеволожском муниципальном районе Ленинградской области" за счет местного бюджета</t>
  </si>
  <si>
    <t>015112262</t>
  </si>
  <si>
    <t xml:space="preserve"> Субсидии бюджетным и автономным учреждениям на приобретение продуктов питания для льготных категорий детей, обучающихся в муниципальных образовательных учреждениях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</t>
  </si>
  <si>
    <t>015112263</t>
  </si>
  <si>
    <t>Субсидии бюджетным и автономным учреждениям на укрепление материально-технической  базы организаций дошкольного образования в рамках основного мероприятия "Развитие инфраструктуры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средств областного бюджета</t>
  </si>
  <si>
    <t>015112078</t>
  </si>
  <si>
    <t xml:space="preserve">Субсидии бюджетным, автономным учреждениям на иные цели в части расходов на реализацию мероприятий по развитию общественной инфраструктуры муниципального значения Всеволожского района </t>
  </si>
  <si>
    <t>015112061</t>
  </si>
  <si>
    <t>Субсидии бюджетным и автономным учреждениям на укрепление материально-технической  базы организаций дошкольного образования в рамках основного мероприятия "Развитие инфраструктуры дошкольного образования" подпрограммы «Развитие дошкольного образования детей" МП "Современное образование во Всеволожском муниципальном районе Ленинградской области" за счет средств местного бюджета</t>
  </si>
  <si>
    <t>015112134</t>
  </si>
  <si>
    <t>Субсидии бюджетным,автономным учреждениям на иные цели (Развитие общественной инфраструктуры-местный бюджет)</t>
  </si>
  <si>
    <t>015112062</t>
  </si>
  <si>
    <t>01500000004000211</t>
  </si>
  <si>
    <t>01500000005000211</t>
  </si>
  <si>
    <t>01500000004000212</t>
  </si>
  <si>
    <t>01500000004000222</t>
  </si>
  <si>
    <t>01500000004000213</t>
  </si>
  <si>
    <t>01500000005000213</t>
  </si>
  <si>
    <t>01500000004000291</t>
  </si>
  <si>
    <t>01500000004000221</t>
  </si>
  <si>
    <t>01500000004000223</t>
  </si>
  <si>
    <t>01500000002163223</t>
  </si>
  <si>
    <t>01500000004000225</t>
  </si>
  <si>
    <t>01500000002164225</t>
  </si>
  <si>
    <t>01500000004000226</t>
  </si>
  <si>
    <t>01500000004000310</t>
  </si>
  <si>
    <t>01500000005000310</t>
  </si>
  <si>
    <t>01500000002163310</t>
  </si>
  <si>
    <t>01500000004000340</t>
  </si>
  <si>
    <t>01500000005000340</t>
  </si>
  <si>
    <t>01500000002163340</t>
  </si>
  <si>
    <t>01500000002164340</t>
  </si>
  <si>
    <t>/Л.С.Киуру/</t>
  </si>
  <si>
    <t>Исполнитель: Главный бухгалтер</t>
  </si>
  <si>
    <t>/А.С.Беседина/</t>
  </si>
  <si>
    <t>дата подписи :</t>
  </si>
  <si>
    <t>тел. (8-81370)61-240</t>
  </si>
  <si>
    <t>Фонд оплаты труда учреждения (субсидия 015012411)</t>
  </si>
  <si>
    <t>Административный персовал</t>
  </si>
  <si>
    <t>Рабочие</t>
  </si>
  <si>
    <t>Прочие закупки товаров, работ и услуг для обеспечения гос. (мун) нужд</t>
  </si>
  <si>
    <t>4</t>
  </si>
  <si>
    <t>5</t>
  </si>
  <si>
    <t>6</t>
  </si>
  <si>
    <t>7</t>
  </si>
  <si>
    <t>Абонентская плата за номер</t>
  </si>
  <si>
    <t>Внутризоновые соединения</t>
  </si>
  <si>
    <t>Повременная оплата местных телефонных соединений</t>
  </si>
  <si>
    <t>Повременная оплата междугородних, международных телефонных соединений</t>
  </si>
  <si>
    <t>Доступ к СЭД</t>
  </si>
  <si>
    <t>Подключение и использовние сети интернет</t>
  </si>
  <si>
    <t>Услуги связи между средствами охраны и пультом УВО ГУ МВД</t>
  </si>
  <si>
    <t>Служебные разъезды</t>
  </si>
  <si>
    <t>Оплата потребления электроэнергии</t>
  </si>
  <si>
    <t>Оплата потребления теплоэнергии</t>
  </si>
  <si>
    <t>Оплата потребления горячей воды</t>
  </si>
  <si>
    <t>Оплата потребления холодной воды</t>
  </si>
  <si>
    <t>Водоотведение</t>
  </si>
  <si>
    <t>Услуги по ТО систем видеонаблюдения</t>
  </si>
  <si>
    <t>Услуги по ТО систем контроля и управления доступом</t>
  </si>
  <si>
    <t>ТО УУТЭ</t>
  </si>
  <si>
    <t>Услуги по ТО комплекса тех охраны на объектах</t>
  </si>
  <si>
    <t>услуги по заправке картриджей</t>
  </si>
  <si>
    <t>Услуги по ремонту а/м</t>
  </si>
  <si>
    <t>Услуги по измерению сопротивления изоляции</t>
  </si>
  <si>
    <t>8</t>
  </si>
  <si>
    <t>Услуги по перекатке пож. Рукавов и испытанию водопровода</t>
  </si>
  <si>
    <t>9</t>
  </si>
  <si>
    <t>Услуги по промывке систем отопления</t>
  </si>
  <si>
    <t>10</t>
  </si>
  <si>
    <t>Услуги по поверке весов</t>
  </si>
  <si>
    <t>11</t>
  </si>
  <si>
    <t>Услуги по огнезащитной обработке</t>
  </si>
  <si>
    <t>12</t>
  </si>
  <si>
    <t>Услуги по лабораторным исследованиям</t>
  </si>
  <si>
    <t>13</t>
  </si>
  <si>
    <t>Услуги по дезинфекции</t>
  </si>
  <si>
    <t>14</t>
  </si>
  <si>
    <t>Услуги по ТО вентиляции</t>
  </si>
  <si>
    <t>15</t>
  </si>
  <si>
    <t>Услуги по  то холодильного гоборудования</t>
  </si>
  <si>
    <t>16</t>
  </si>
  <si>
    <t>Услуги по поверке приборов учета</t>
  </si>
  <si>
    <t>17</t>
  </si>
  <si>
    <t>Услуги по ТО приборов объектовых оконечных</t>
  </si>
  <si>
    <t>Услуги по ТО автоматической пожарной сигнализации</t>
  </si>
  <si>
    <t>Противопожарные мероприятия</t>
  </si>
  <si>
    <t>Услуги по страхованию имущества</t>
  </si>
  <si>
    <t>Услуги в области информационных технологий</t>
  </si>
  <si>
    <t>Диспансеризация, мед.осмотр сотрудников</t>
  </si>
  <si>
    <t>Изготовление бланков строгой отчетности</t>
  </si>
  <si>
    <t>Услуги по охране (вневедомственная, пожарная)</t>
  </si>
  <si>
    <t>Предоставление мест для стоянки а/м</t>
  </si>
  <si>
    <t>Услуги по обучению</t>
  </si>
  <si>
    <t>Предоставление услуг физической охраны</t>
  </si>
  <si>
    <t>Услуги по содержанию и текущему ремонту общедомового имущества</t>
  </si>
  <si>
    <t>Приобретение горюче-смазочных материалов</t>
  </si>
  <si>
    <t>Приобретение мебели</t>
  </si>
  <si>
    <t>Приобретение составных частей оргтехники</t>
  </si>
  <si>
    <t>Приобретение канцелярских принадлежностей</t>
  </si>
  <si>
    <t>Приобретение картриджей</t>
  </si>
  <si>
    <t>Приобретение строительных материалов</t>
  </si>
  <si>
    <t>Приобретение моющих и хозяйственных средств</t>
  </si>
  <si>
    <t>Приобретение электротехнических материалов</t>
  </si>
  <si>
    <t>Приобретение стендов по пожарной безопасности</t>
  </si>
  <si>
    <t>Административный персонал</t>
  </si>
  <si>
    <t>Пед персонал</t>
  </si>
  <si>
    <t>Другие специалисты</t>
  </si>
  <si>
    <t xml:space="preserve">Служащие </t>
  </si>
  <si>
    <t>Фонд оплаты труда учреждения (субсидии 015015511, 015012512)</t>
  </si>
  <si>
    <t>Приобретение уличного развивающего оборудования</t>
  </si>
  <si>
    <t>Субсидии бюджетным и автономным учреждениям на приобретение новогодних подарков (кондитерских изделий) для обучающихся в рамках основного мероприятия "Реализация образовательных программ дошкольного образования" подпрограммы «Развитие дошкольного образования детей» МП «Современное образование во Всеволожском муниципальном районе Ленинградской области» за счет местного бюджета</t>
  </si>
  <si>
    <t>015112083</t>
  </si>
  <si>
    <t>21</t>
  </si>
  <si>
    <t>14.01.2019</t>
  </si>
  <si>
    <t>Ghbh,htntybt hfpdbdf.ob[ gjcj,bq</t>
  </si>
  <si>
    <t>Объем финансового обеспечения на текущий (очередной) финансовый 2019 год</t>
  </si>
  <si>
    <t>Объем финансового обеспечения на 1-й год планового периода (2020 год)</t>
  </si>
  <si>
    <t>Объем финансового обеспечения на 2-й год планового периода (2021 год)</t>
  </si>
  <si>
    <t>на 2021 г. (2-ой год планового периода)</t>
  </si>
  <si>
    <t>на 2020 г. (1-ый год планового периода)</t>
  </si>
  <si>
    <t>на 2019 г. (очередной финансовый год)</t>
  </si>
  <si>
    <t>на 2021г. (2-ой год планового периода)</t>
  </si>
  <si>
    <t>на 2019 год</t>
  </si>
  <si>
    <t>Социальные пособия и компенсации персоналу в денежной форме</t>
  </si>
  <si>
    <t>266</t>
  </si>
  <si>
    <t>342</t>
  </si>
  <si>
    <t>01500000002164342</t>
  </si>
  <si>
    <t>01500000002163342</t>
  </si>
  <si>
    <t>01500000004000266</t>
  </si>
  <si>
    <t>01500000005000266</t>
  </si>
  <si>
    <t>343</t>
  </si>
  <si>
    <t>344</t>
  </si>
  <si>
    <t>345</t>
  </si>
  <si>
    <t>01500000004000343</t>
  </si>
  <si>
    <t>01500000004000344</t>
  </si>
  <si>
    <t>01500000004000345</t>
  </si>
  <si>
    <t>346</t>
  </si>
  <si>
    <t>01500000004000346</t>
  </si>
  <si>
    <t>349</t>
  </si>
  <si>
    <t>01500000005000346</t>
  </si>
  <si>
    <t>01500000004000349</t>
  </si>
  <si>
    <t>"14" января  2019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</si>
</sst>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b/>
      <i/>
      <sz val="12"/>
      <name val="Times New Roman"/>
      <family val="1"/>
    </font>
    <font>
      <u val="single"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16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 indent="2"/>
    </xf>
    <xf numFmtId="0" fontId="2" fillId="0" borderId="23" xfId="0" applyNumberFormat="1" applyFont="1" applyBorder="1" applyAlignment="1">
      <alignment horizontal="left" vertical="center" wrapText="1" indent="2"/>
    </xf>
    <xf numFmtId="0" fontId="2" fillId="0" borderId="17" xfId="0" applyNumberFormat="1" applyFont="1" applyBorder="1" applyAlignment="1">
      <alignment horizontal="left" vertical="center" wrapText="1" indent="2"/>
    </xf>
    <xf numFmtId="0" fontId="2" fillId="0" borderId="18" xfId="0" applyNumberFormat="1" applyFont="1" applyBorder="1" applyAlignment="1">
      <alignment horizontal="left" vertical="center" wrapText="1" indent="2"/>
    </xf>
    <xf numFmtId="0" fontId="11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16" fillId="0" borderId="0" xfId="0" applyNumberFormat="1" applyFont="1" applyBorder="1" applyAlignment="1">
      <alignment horizontal="left"/>
    </xf>
    <xf numFmtId="0" fontId="14" fillId="0" borderId="16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6"/>
  <sheetViews>
    <sheetView view="pageBreakPreview" zoomScaleSheetLayoutView="100" zoomScalePageLayoutView="80" workbookViewId="0" topLeftCell="A1">
      <selection activeCell="CL35" sqref="CL35"/>
    </sheetView>
  </sheetViews>
  <sheetFormatPr defaultColWidth="0.875" defaultRowHeight="12.75"/>
  <cols>
    <col min="1" max="36" width="0.875" style="1" customWidth="1"/>
    <col min="37" max="37" width="1.12109375" style="1" customWidth="1"/>
    <col min="38" max="104" width="0.875" style="1" customWidth="1"/>
    <col min="105" max="105" width="2.625" style="1" customWidth="1"/>
    <col min="106" max="16384" width="0.875" style="1" customWidth="1"/>
  </cols>
  <sheetData>
    <row r="1" spans="79:105" ht="18.75">
      <c r="CA1" s="130" t="s">
        <v>377</v>
      </c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</row>
    <row r="2" spans="57:105" ht="18.75">
      <c r="BE2" s="130" t="s">
        <v>378</v>
      </c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</row>
    <row r="3" spans="57:105" ht="18.75">
      <c r="BE3" s="130" t="s">
        <v>379</v>
      </c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</row>
    <row r="4" spans="57:105" ht="18.75"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5" spans="1:49" ht="18.75">
      <c r="A5" s="131" t="s">
        <v>369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</row>
    <row r="6" spans="1:105" s="58" customFormat="1" ht="15.75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70"/>
      <c r="BE6" s="99" t="s">
        <v>5</v>
      </c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</row>
    <row r="7" spans="1:130" s="58" customFormat="1" ht="76.5" customHeight="1">
      <c r="A7" s="100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71"/>
      <c r="BE7" s="100" t="s">
        <v>45</v>
      </c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Z7" s="62"/>
    </row>
    <row r="8" spans="1:105" s="58" customFormat="1" ht="13.5" customHeight="1">
      <c r="A8" s="101" t="s">
        <v>345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72"/>
      <c r="BE8" s="101" t="s">
        <v>345</v>
      </c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</row>
    <row r="9" spans="5:105" s="58" customFormat="1" ht="20.25" customHeight="1"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 t="s">
        <v>393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73"/>
      <c r="BC9" s="58" t="s">
        <v>9</v>
      </c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13" t="s">
        <v>394</v>
      </c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</row>
    <row r="10" spans="5:105" s="58" customFormat="1" ht="18" customHeight="1">
      <c r="E10" s="103" t="s">
        <v>3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 t="s">
        <v>4</v>
      </c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74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 t="s">
        <v>4</v>
      </c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</row>
    <row r="11" spans="6:96" s="58" customFormat="1" ht="15.75" customHeight="1">
      <c r="F11" s="57" t="s">
        <v>0</v>
      </c>
      <c r="G11" s="104"/>
      <c r="H11" s="104"/>
      <c r="I11" s="104"/>
      <c r="J11" s="104"/>
      <c r="K11" s="58" t="s">
        <v>0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14">
        <v>20</v>
      </c>
      <c r="AG11" s="114"/>
      <c r="AH11" s="114"/>
      <c r="AI11" s="114"/>
      <c r="AJ11" s="104"/>
      <c r="AK11" s="104"/>
      <c r="AL11" s="104"/>
      <c r="AM11" s="104"/>
      <c r="AN11" s="58" t="s">
        <v>1</v>
      </c>
      <c r="AX11" s="63"/>
      <c r="BJ11" s="57" t="s">
        <v>0</v>
      </c>
      <c r="BK11" s="104"/>
      <c r="BL11" s="104"/>
      <c r="BM11" s="104"/>
      <c r="BN11" s="104"/>
      <c r="BO11" s="58" t="s">
        <v>0</v>
      </c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14">
        <v>20</v>
      </c>
      <c r="CK11" s="114"/>
      <c r="CL11" s="114"/>
      <c r="CM11" s="114"/>
      <c r="CN11" s="104"/>
      <c r="CO11" s="104"/>
      <c r="CP11" s="104"/>
      <c r="CQ11" s="104"/>
      <c r="CR11" s="58" t="s">
        <v>1</v>
      </c>
    </row>
    <row r="12" spans="6:95" s="58" customFormat="1" ht="15.75" customHeight="1">
      <c r="F12" s="57"/>
      <c r="G12" s="69"/>
      <c r="H12" s="69"/>
      <c r="I12" s="69"/>
      <c r="J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8"/>
      <c r="AG12" s="78"/>
      <c r="AH12" s="78"/>
      <c r="AI12" s="78"/>
      <c r="AJ12" s="69"/>
      <c r="AK12" s="69"/>
      <c r="AL12" s="69"/>
      <c r="AM12" s="69"/>
      <c r="AX12" s="63"/>
      <c r="BJ12" s="57"/>
      <c r="BK12" s="69"/>
      <c r="BL12" s="69"/>
      <c r="BM12" s="69"/>
      <c r="BN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78"/>
      <c r="CK12" s="78"/>
      <c r="CL12" s="78"/>
      <c r="CM12" s="78"/>
      <c r="CN12" s="69"/>
      <c r="CO12" s="69"/>
      <c r="CP12" s="69"/>
      <c r="CQ12" s="69"/>
    </row>
    <row r="13" spans="1:95" s="58" customFormat="1" ht="15.75" customHeight="1" hidden="1">
      <c r="A13" s="131" t="s">
        <v>370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63"/>
      <c r="BJ13" s="57"/>
      <c r="BK13" s="69"/>
      <c r="BL13" s="69"/>
      <c r="BM13" s="69"/>
      <c r="BN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78"/>
      <c r="CK13" s="78"/>
      <c r="CL13" s="78"/>
      <c r="CM13" s="78"/>
      <c r="CN13" s="69"/>
      <c r="CO13" s="69"/>
      <c r="CP13" s="69"/>
      <c r="CQ13" s="69"/>
    </row>
    <row r="14" spans="1:95" s="58" customFormat="1" ht="15.75" customHeight="1" hidden="1">
      <c r="A14" s="99" t="s">
        <v>43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63"/>
      <c r="BJ14" s="57"/>
      <c r="BK14" s="69"/>
      <c r="BL14" s="69"/>
      <c r="BM14" s="69"/>
      <c r="BN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78"/>
      <c r="CK14" s="78"/>
      <c r="CL14" s="78"/>
      <c r="CM14" s="78"/>
      <c r="CN14" s="69"/>
      <c r="CO14" s="69"/>
      <c r="CP14" s="69"/>
      <c r="CQ14" s="69"/>
    </row>
    <row r="15" spans="1:95" s="58" customFormat="1" ht="15.75" customHeight="1" hidden="1">
      <c r="A15" s="132" t="s">
        <v>367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63"/>
      <c r="BJ15" s="57"/>
      <c r="BK15" s="69"/>
      <c r="BL15" s="69"/>
      <c r="BM15" s="69"/>
      <c r="BN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78"/>
      <c r="CK15" s="78"/>
      <c r="CL15" s="78"/>
      <c r="CM15" s="78"/>
      <c r="CN15" s="69"/>
      <c r="CO15" s="69"/>
      <c r="CP15" s="69"/>
      <c r="CQ15" s="69"/>
    </row>
    <row r="16" spans="1:95" s="58" customFormat="1" ht="15.75" customHeight="1" hidden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63"/>
      <c r="BJ16" s="57"/>
      <c r="BK16" s="69"/>
      <c r="BL16" s="69"/>
      <c r="BM16" s="69"/>
      <c r="BN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78"/>
      <c r="CK16" s="78"/>
      <c r="CL16" s="78"/>
      <c r="CM16" s="78"/>
      <c r="CN16" s="69"/>
      <c r="CO16" s="69"/>
      <c r="CP16" s="69"/>
      <c r="CQ16" s="69"/>
    </row>
    <row r="17" spans="1:95" s="58" customFormat="1" ht="15.75" customHeight="1" hidden="1">
      <c r="A17" s="133" t="s">
        <v>368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63"/>
      <c r="BJ17" s="57"/>
      <c r="BK17" s="69"/>
      <c r="BL17" s="69"/>
      <c r="BM17" s="69"/>
      <c r="BN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78"/>
      <c r="CK17" s="78"/>
      <c r="CL17" s="78"/>
      <c r="CM17" s="78"/>
      <c r="CN17" s="69"/>
      <c r="CO17" s="69"/>
      <c r="CP17" s="69"/>
      <c r="CQ17" s="69"/>
    </row>
    <row r="18" spans="5:95" s="58" customFormat="1" ht="15.75" customHeight="1" hidden="1"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63"/>
      <c r="BJ18" s="57"/>
      <c r="BK18" s="69"/>
      <c r="BL18" s="69"/>
      <c r="BM18" s="69"/>
      <c r="BN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78"/>
      <c r="CK18" s="78"/>
      <c r="CL18" s="78"/>
      <c r="CM18" s="78"/>
      <c r="CN18" s="69"/>
      <c r="CO18" s="69"/>
      <c r="CP18" s="69"/>
      <c r="CQ18" s="69"/>
    </row>
    <row r="19" spans="5:95" s="58" customFormat="1" ht="15.75" customHeight="1" hidden="1">
      <c r="E19" s="103" t="s">
        <v>3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 t="s">
        <v>4</v>
      </c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63"/>
      <c r="BJ19" s="57"/>
      <c r="BK19" s="69"/>
      <c r="BL19" s="69"/>
      <c r="BM19" s="69"/>
      <c r="BN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78"/>
      <c r="CK19" s="78"/>
      <c r="CL19" s="78"/>
      <c r="CM19" s="78"/>
      <c r="CN19" s="69"/>
      <c r="CO19" s="69"/>
      <c r="CP19" s="69"/>
      <c r="CQ19" s="69"/>
    </row>
    <row r="20" spans="6:95" s="58" customFormat="1" ht="15.75" customHeight="1" hidden="1">
      <c r="F20" s="57" t="s">
        <v>0</v>
      </c>
      <c r="G20" s="104"/>
      <c r="H20" s="104"/>
      <c r="I20" s="104"/>
      <c r="J20" s="104"/>
      <c r="K20" s="58" t="s">
        <v>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14">
        <v>20</v>
      </c>
      <c r="AG20" s="114"/>
      <c r="AH20" s="114"/>
      <c r="AI20" s="114"/>
      <c r="AJ20" s="104"/>
      <c r="AK20" s="104"/>
      <c r="AL20" s="104"/>
      <c r="AM20" s="104"/>
      <c r="AN20" s="58" t="s">
        <v>1</v>
      </c>
      <c r="AX20" s="63"/>
      <c r="BJ20" s="57"/>
      <c r="BK20" s="69"/>
      <c r="BL20" s="69"/>
      <c r="BM20" s="69"/>
      <c r="BN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78"/>
      <c r="CK20" s="78"/>
      <c r="CL20" s="78"/>
      <c r="CM20" s="78"/>
      <c r="CN20" s="69"/>
      <c r="CO20" s="69"/>
      <c r="CP20" s="69"/>
      <c r="CQ20" s="69"/>
    </row>
    <row r="21" spans="6:95" s="58" customFormat="1" ht="15.75" customHeight="1" hidden="1">
      <c r="F21" s="57"/>
      <c r="G21" s="69"/>
      <c r="H21" s="69"/>
      <c r="I21" s="69"/>
      <c r="J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8"/>
      <c r="AG21" s="78"/>
      <c r="AH21" s="78"/>
      <c r="AI21" s="78"/>
      <c r="AJ21" s="69"/>
      <c r="AK21" s="69"/>
      <c r="AL21" s="69"/>
      <c r="AM21" s="69"/>
      <c r="AX21" s="63"/>
      <c r="BJ21" s="57"/>
      <c r="BK21" s="69"/>
      <c r="BL21" s="69"/>
      <c r="BM21" s="69"/>
      <c r="BN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78"/>
      <c r="CK21" s="78"/>
      <c r="CL21" s="78"/>
      <c r="CM21" s="78"/>
      <c r="CN21" s="69"/>
      <c r="CO21" s="69"/>
      <c r="CP21" s="69"/>
      <c r="CQ21" s="69"/>
    </row>
    <row r="22" spans="1:105" s="58" customFormat="1" ht="15.75">
      <c r="A22" s="127" t="s">
        <v>321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s="58" customFormat="1" ht="15.75">
      <c r="A23" s="127" t="s">
        <v>322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s="58" customFormat="1" ht="15.75">
      <c r="A24" s="127" t="s">
        <v>323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s="58" customFormat="1" ht="38.25" customHeight="1">
      <c r="A25" s="116" t="s">
        <v>392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</row>
    <row r="26" spans="1:105" s="58" customFormat="1" ht="14.25" customHeight="1">
      <c r="A26" s="117" t="s">
        <v>324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</row>
    <row r="27" spans="21:80" s="64" customFormat="1" ht="15.75">
      <c r="U27" s="79"/>
      <c r="V27" s="79"/>
      <c r="W27" s="79"/>
      <c r="Z27" s="79" t="s">
        <v>371</v>
      </c>
      <c r="AA27" s="120" t="s">
        <v>372</v>
      </c>
      <c r="AB27" s="120"/>
      <c r="AC27" s="120"/>
      <c r="AD27" s="120"/>
      <c r="AE27" s="119" t="s">
        <v>373</v>
      </c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20" t="s">
        <v>374</v>
      </c>
      <c r="BN27" s="120"/>
      <c r="BO27" s="120"/>
      <c r="BP27" s="120"/>
      <c r="BW27" s="81" t="s">
        <v>375</v>
      </c>
      <c r="BX27" s="120" t="s">
        <v>514</v>
      </c>
      <c r="BY27" s="120"/>
      <c r="BZ27" s="120"/>
      <c r="CA27" s="120"/>
      <c r="CB27" s="64" t="s">
        <v>376</v>
      </c>
    </row>
    <row r="28" spans="90:105" s="58" customFormat="1" ht="15.75"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</row>
    <row r="29" spans="1:105" s="58" customFormat="1" ht="16.5" customHeight="1">
      <c r="A29" s="118" t="s">
        <v>343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128" t="s">
        <v>325</v>
      </c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96" t="s">
        <v>384</v>
      </c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8"/>
    </row>
    <row r="30" spans="1:105" s="58" customFormat="1" ht="16.5" customHeight="1">
      <c r="A30" s="109" t="s">
        <v>342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109" t="s">
        <v>6</v>
      </c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96" t="s">
        <v>385</v>
      </c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8"/>
    </row>
    <row r="31" spans="1:105" s="58" customFormat="1" ht="51.75" customHeight="1">
      <c r="A31" s="126" t="s">
        <v>389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65"/>
      <c r="BN31" s="65"/>
      <c r="BO31" s="65"/>
      <c r="BP31" s="65"/>
      <c r="BQ31" s="65"/>
      <c r="BR31" s="65"/>
      <c r="BS31" s="65"/>
      <c r="BT31" s="60"/>
      <c r="BU31" s="60"/>
      <c r="BV31" s="60"/>
      <c r="BW31" s="60"/>
      <c r="BX31" s="109" t="s">
        <v>326</v>
      </c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23"/>
      <c r="CL31" s="96" t="s">
        <v>386</v>
      </c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8"/>
    </row>
    <row r="32" spans="1:105" s="66" customFormat="1" ht="31.5" customHeight="1">
      <c r="A32" s="125" t="s">
        <v>390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109" t="s">
        <v>327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23"/>
      <c r="CL32" s="96" t="s">
        <v>10</v>
      </c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8"/>
    </row>
    <row r="33" spans="1:105" s="66" customFormat="1" ht="16.5" customHeight="1">
      <c r="A33" s="109" t="s">
        <v>391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 t="s">
        <v>328</v>
      </c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7"/>
      <c r="CL33" s="96" t="s">
        <v>387</v>
      </c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8"/>
    </row>
    <row r="34" spans="1:105" s="66" customFormat="1" ht="30" customHeight="1">
      <c r="A34" s="106" t="s">
        <v>329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7">
        <v>4703032194</v>
      </c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109" t="s">
        <v>366</v>
      </c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96" t="s">
        <v>515</v>
      </c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8"/>
    </row>
    <row r="35" spans="1:105" s="66" customFormat="1" ht="16.5" customHeight="1">
      <c r="A35" s="106" t="s">
        <v>330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8">
        <v>470301001</v>
      </c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</row>
    <row r="36" spans="1:105" s="66" customFormat="1" ht="16.5" customHeight="1">
      <c r="A36" s="106" t="s">
        <v>344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</row>
    <row r="37" spans="1:105" s="66" customFormat="1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S37" s="59"/>
      <c r="AT37" s="59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</row>
    <row r="38" spans="1:105" s="66" customFormat="1" ht="15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S38" s="59"/>
      <c r="AT38" s="59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</row>
    <row r="39" spans="1:105" s="66" customFormat="1" ht="15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S39" s="59"/>
      <c r="AT39" s="59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</row>
    <row r="40" spans="1:105" s="66" customFormat="1" ht="15.75">
      <c r="A40" s="112" t="s">
        <v>331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</row>
    <row r="41" spans="1:105" s="66" customFormat="1" ht="15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</row>
    <row r="42" spans="1:105" s="58" customFormat="1" ht="21" customHeight="1">
      <c r="A42" s="124" t="s">
        <v>380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</row>
    <row r="43" spans="1:105" s="58" customFormat="1" ht="31.5" customHeight="1">
      <c r="A43" s="110" t="s">
        <v>381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</row>
    <row r="44" spans="1:105" s="58" customFormat="1" ht="21" customHeight="1">
      <c r="A44" s="124" t="s">
        <v>332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</row>
    <row r="45" spans="1:105" s="58" customFormat="1" ht="38.25" customHeight="1">
      <c r="A45" s="110" t="s">
        <v>382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</row>
    <row r="46" spans="1:105" s="58" customFormat="1" ht="55.5" customHeight="1">
      <c r="A46" s="110" t="s">
        <v>333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</row>
    <row r="47" spans="1:105" s="58" customFormat="1" ht="18.75" customHeight="1">
      <c r="A47" s="110" t="s">
        <v>383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</row>
    <row r="48" spans="1:105" s="58" customFormat="1" ht="33" customHeight="1">
      <c r="A48" s="121" t="s">
        <v>334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2">
        <v>66381783.13</v>
      </c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</row>
    <row r="49" spans="1:105" s="58" customFormat="1" ht="33" customHeight="1">
      <c r="A49" s="105" t="s">
        <v>335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</row>
    <row r="50" spans="1:105" s="58" customFormat="1" ht="33" customHeight="1">
      <c r="A50" s="121" t="s">
        <v>336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2">
        <v>66381783.13</v>
      </c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</row>
    <row r="51" spans="1:105" s="58" customFormat="1" ht="33" customHeight="1">
      <c r="A51" s="121" t="s">
        <v>337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2">
        <v>53521819.99</v>
      </c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</row>
    <row r="52" spans="1:105" s="58" customFormat="1" ht="33" customHeight="1">
      <c r="A52" s="121" t="s">
        <v>338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2">
        <v>12859963.14</v>
      </c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</row>
    <row r="53" spans="1:105" s="58" customFormat="1" ht="33" customHeight="1">
      <c r="A53" s="121" t="s">
        <v>339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2">
        <v>15769935.56</v>
      </c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</row>
    <row r="54" spans="1:105" s="58" customFormat="1" ht="33" customHeight="1">
      <c r="A54" s="121" t="s">
        <v>340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2">
        <v>8840782.29</v>
      </c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</row>
    <row r="55" spans="1:105" s="58" customFormat="1" ht="33" customHeight="1">
      <c r="A55" s="118" t="s">
        <v>395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</row>
    <row r="56" spans="1:105" s="58" customFormat="1" ht="33" customHeight="1">
      <c r="A56" s="118" t="s">
        <v>341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</row>
  </sheetData>
  <sheetProtection/>
  <mergeCells count="93">
    <mergeCell ref="A22:DA22"/>
    <mergeCell ref="E19:V19"/>
    <mergeCell ref="A14:AW14"/>
    <mergeCell ref="A15:AW15"/>
    <mergeCell ref="A16:AW16"/>
    <mergeCell ref="A17:AW17"/>
    <mergeCell ref="E18:V18"/>
    <mergeCell ref="CA1:DA1"/>
    <mergeCell ref="BE2:DA2"/>
    <mergeCell ref="BE3:DA3"/>
    <mergeCell ref="A5:AW5"/>
    <mergeCell ref="A13:AW13"/>
    <mergeCell ref="A24:DA24"/>
    <mergeCell ref="AJ11:AM11"/>
    <mergeCell ref="CN11:CQ11"/>
    <mergeCell ref="BK11:BN11"/>
    <mergeCell ref="BE6:DA6"/>
    <mergeCell ref="CL31:DA31"/>
    <mergeCell ref="BX29:CK29"/>
    <mergeCell ref="W19:AW19"/>
    <mergeCell ref="G20:J20"/>
    <mergeCell ref="N20:AE20"/>
    <mergeCell ref="AF20:AI20"/>
    <mergeCell ref="AJ20:AM20"/>
    <mergeCell ref="BX27:CA27"/>
    <mergeCell ref="AA27:AD27"/>
    <mergeCell ref="BX30:CK30"/>
    <mergeCell ref="A50:CF50"/>
    <mergeCell ref="CG50:DA50"/>
    <mergeCell ref="A32:BL32"/>
    <mergeCell ref="A31:BL31"/>
    <mergeCell ref="W18:AW18"/>
    <mergeCell ref="A23:DA23"/>
    <mergeCell ref="A46:DA46"/>
    <mergeCell ref="CL30:DA30"/>
    <mergeCell ref="A45:DA45"/>
    <mergeCell ref="A42:DA42"/>
    <mergeCell ref="BX31:CK31"/>
    <mergeCell ref="BX32:CK32"/>
    <mergeCell ref="CL32:DA32"/>
    <mergeCell ref="A30:BL30"/>
    <mergeCell ref="CG48:DA48"/>
    <mergeCell ref="A48:CF48"/>
    <mergeCell ref="A44:DA44"/>
    <mergeCell ref="BX34:CK34"/>
    <mergeCell ref="CL34:DA34"/>
    <mergeCell ref="A47:DA47"/>
    <mergeCell ref="A56:DA56"/>
    <mergeCell ref="A51:CF51"/>
    <mergeCell ref="CG51:DA51"/>
    <mergeCell ref="A52:CF52"/>
    <mergeCell ref="CG52:DA52"/>
    <mergeCell ref="A53:CF53"/>
    <mergeCell ref="CG53:DA53"/>
    <mergeCell ref="A54:CF54"/>
    <mergeCell ref="CG54:DA54"/>
    <mergeCell ref="A55:DA55"/>
    <mergeCell ref="BR11:CI11"/>
    <mergeCell ref="CJ11:CM11"/>
    <mergeCell ref="CL29:DA29"/>
    <mergeCell ref="CL28:DA28"/>
    <mergeCell ref="A25:DA25"/>
    <mergeCell ref="A26:DA26"/>
    <mergeCell ref="AF11:AI11"/>
    <mergeCell ref="A29:BL29"/>
    <mergeCell ref="AE27:BL27"/>
    <mergeCell ref="BM27:BP27"/>
    <mergeCell ref="BE7:DA7"/>
    <mergeCell ref="BI9:BZ9"/>
    <mergeCell ref="BI10:BZ10"/>
    <mergeCell ref="CA9:DA9"/>
    <mergeCell ref="CA10:DA10"/>
    <mergeCell ref="BE8:DA8"/>
    <mergeCell ref="A49:CF49"/>
    <mergeCell ref="A36:AW36"/>
    <mergeCell ref="AX34:BL34"/>
    <mergeCell ref="AX35:BL35"/>
    <mergeCell ref="A33:BL33"/>
    <mergeCell ref="A43:DA43"/>
    <mergeCell ref="CG49:DA49"/>
    <mergeCell ref="A34:AW34"/>
    <mergeCell ref="A35:AW35"/>
    <mergeCell ref="A40:DA40"/>
    <mergeCell ref="CL33:DA33"/>
    <mergeCell ref="A6:AW6"/>
    <mergeCell ref="A7:AW7"/>
    <mergeCell ref="A8:AW8"/>
    <mergeCell ref="E9:V9"/>
    <mergeCell ref="W9:AW9"/>
    <mergeCell ref="E10:V10"/>
    <mergeCell ref="W10:AW10"/>
    <mergeCell ref="G11:J11"/>
    <mergeCell ref="N11:AE11"/>
  </mergeCells>
  <printOptions/>
  <pageMargins left="0.7086614173228347" right="0.5118110236220472" top="0.7480314960629921" bottom="0.7480314960629921" header="0.1968503937007874" footer="0.1968503937007874"/>
  <pageSetup fitToHeight="2" horizontalDpi="600" verticalDpi="600" orientation="portrait" paperSize="9" scale="95" r:id="rId1"/>
  <rowBreaks count="1" manualBreakCount="1">
    <brk id="45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="60" zoomScalePageLayoutView="0" workbookViewId="0" topLeftCell="A1">
      <selection activeCell="H26" sqref="H26:K26"/>
    </sheetView>
  </sheetViews>
  <sheetFormatPr defaultColWidth="8.875" defaultRowHeight="12.75"/>
  <cols>
    <col min="1" max="4" width="8.875" style="1" customWidth="1"/>
    <col min="5" max="5" width="11.75390625" style="1" customWidth="1"/>
    <col min="6" max="16384" width="8.875" style="1" customWidth="1"/>
  </cols>
  <sheetData>
    <row r="1" spans="10:11" ht="14.25" customHeight="1">
      <c r="J1" s="130" t="s">
        <v>164</v>
      </c>
      <c r="K1" s="130"/>
    </row>
    <row r="2" spans="1:11" ht="18" customHeight="1">
      <c r="A2" s="136" t="s">
        <v>346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1" ht="25.5" customHeight="1">
      <c r="A4" s="138" t="s">
        <v>47</v>
      </c>
      <c r="B4" s="138"/>
      <c r="C4" s="138"/>
      <c r="D4" s="138"/>
      <c r="E4" s="138"/>
      <c r="F4" s="138"/>
      <c r="G4" s="138"/>
      <c r="H4" s="137" t="s">
        <v>166</v>
      </c>
      <c r="I4" s="137"/>
      <c r="J4" s="137"/>
      <c r="K4" s="137"/>
    </row>
    <row r="5" spans="1:11" ht="16.5" customHeight="1">
      <c r="A5" s="139">
        <v>1</v>
      </c>
      <c r="B5" s="140"/>
      <c r="C5" s="140"/>
      <c r="D5" s="140"/>
      <c r="E5" s="140"/>
      <c r="F5" s="140"/>
      <c r="G5" s="141"/>
      <c r="H5" s="142">
        <v>2</v>
      </c>
      <c r="I5" s="143"/>
      <c r="J5" s="143"/>
      <c r="K5" s="144"/>
    </row>
    <row r="6" spans="1:11" ht="18" customHeight="1">
      <c r="A6" s="146" t="s">
        <v>48</v>
      </c>
      <c r="B6" s="146"/>
      <c r="C6" s="146"/>
      <c r="D6" s="146"/>
      <c r="E6" s="146"/>
      <c r="F6" s="146"/>
      <c r="G6" s="146"/>
      <c r="H6" s="145">
        <v>132210054.27</v>
      </c>
      <c r="I6" s="145"/>
      <c r="J6" s="145"/>
      <c r="K6" s="145"/>
    </row>
    <row r="7" spans="1:11" ht="20.25" customHeight="1">
      <c r="A7" s="134" t="s">
        <v>49</v>
      </c>
      <c r="B7" s="134"/>
      <c r="C7" s="134"/>
      <c r="D7" s="134"/>
      <c r="E7" s="134"/>
      <c r="F7" s="134"/>
      <c r="G7" s="134"/>
      <c r="H7" s="135"/>
      <c r="I7" s="135"/>
      <c r="J7" s="135"/>
      <c r="K7" s="135"/>
    </row>
    <row r="8" spans="1:11" ht="34.5" customHeight="1">
      <c r="A8" s="134" t="s">
        <v>57</v>
      </c>
      <c r="B8" s="134"/>
      <c r="C8" s="134"/>
      <c r="D8" s="134"/>
      <c r="E8" s="134"/>
      <c r="F8" s="134"/>
      <c r="G8" s="134"/>
      <c r="H8" s="147">
        <v>83021181.58</v>
      </c>
      <c r="I8" s="147"/>
      <c r="J8" s="147"/>
      <c r="K8" s="147"/>
    </row>
    <row r="9" spans="1:11" ht="18.75" customHeight="1">
      <c r="A9" s="134" t="s">
        <v>2</v>
      </c>
      <c r="B9" s="134"/>
      <c r="C9" s="134"/>
      <c r="D9" s="134"/>
      <c r="E9" s="134"/>
      <c r="F9" s="134"/>
      <c r="G9" s="134"/>
      <c r="H9" s="135"/>
      <c r="I9" s="135"/>
      <c r="J9" s="135"/>
      <c r="K9" s="135"/>
    </row>
    <row r="10" spans="1:11" ht="52.5" customHeight="1">
      <c r="A10" s="134" t="s">
        <v>58</v>
      </c>
      <c r="B10" s="134"/>
      <c r="C10" s="134"/>
      <c r="D10" s="134"/>
      <c r="E10" s="134"/>
      <c r="F10" s="134"/>
      <c r="G10" s="134"/>
      <c r="H10" s="135">
        <v>83021181.58</v>
      </c>
      <c r="I10" s="135"/>
      <c r="J10" s="135"/>
      <c r="K10" s="135"/>
    </row>
    <row r="11" spans="1:11" ht="57.75" customHeight="1">
      <c r="A11" s="134" t="s">
        <v>59</v>
      </c>
      <c r="B11" s="134"/>
      <c r="C11" s="134"/>
      <c r="D11" s="134"/>
      <c r="E11" s="134"/>
      <c r="F11" s="134"/>
      <c r="G11" s="134"/>
      <c r="H11" s="135">
        <v>83021181.58</v>
      </c>
      <c r="I11" s="135"/>
      <c r="J11" s="135"/>
      <c r="K11" s="135"/>
    </row>
    <row r="12" spans="1:11" ht="72" customHeight="1">
      <c r="A12" s="134" t="s">
        <v>60</v>
      </c>
      <c r="B12" s="134"/>
      <c r="C12" s="134"/>
      <c r="D12" s="134"/>
      <c r="E12" s="134"/>
      <c r="F12" s="134"/>
      <c r="G12" s="134"/>
      <c r="H12" s="135">
        <v>0</v>
      </c>
      <c r="I12" s="135"/>
      <c r="J12" s="135"/>
      <c r="K12" s="135"/>
    </row>
    <row r="13" spans="1:11" ht="38.25" customHeight="1">
      <c r="A13" s="134" t="s">
        <v>61</v>
      </c>
      <c r="B13" s="134"/>
      <c r="C13" s="134"/>
      <c r="D13" s="134"/>
      <c r="E13" s="134"/>
      <c r="F13" s="134"/>
      <c r="G13" s="134"/>
      <c r="H13" s="135">
        <v>49575363.12</v>
      </c>
      <c r="I13" s="135"/>
      <c r="J13" s="135"/>
      <c r="K13" s="135"/>
    </row>
    <row r="14" spans="1:11" ht="38.25" customHeight="1">
      <c r="A14" s="134" t="s">
        <v>62</v>
      </c>
      <c r="B14" s="134"/>
      <c r="C14" s="134"/>
      <c r="D14" s="134"/>
      <c r="E14" s="134"/>
      <c r="F14" s="134"/>
      <c r="G14" s="134"/>
      <c r="H14" s="147">
        <v>17541596.56</v>
      </c>
      <c r="I14" s="147"/>
      <c r="J14" s="147"/>
      <c r="K14" s="147"/>
    </row>
    <row r="15" spans="1:11" ht="19.5" customHeight="1">
      <c r="A15" s="134" t="s">
        <v>2</v>
      </c>
      <c r="B15" s="134"/>
      <c r="C15" s="134"/>
      <c r="D15" s="134"/>
      <c r="E15" s="134"/>
      <c r="F15" s="134"/>
      <c r="G15" s="134"/>
      <c r="H15" s="135"/>
      <c r="I15" s="135"/>
      <c r="J15" s="135"/>
      <c r="K15" s="135"/>
    </row>
    <row r="16" spans="1:11" ht="33.75" customHeight="1">
      <c r="A16" s="134" t="s">
        <v>63</v>
      </c>
      <c r="B16" s="134"/>
      <c r="C16" s="134"/>
      <c r="D16" s="134"/>
      <c r="E16" s="134"/>
      <c r="F16" s="134"/>
      <c r="G16" s="134"/>
      <c r="H16" s="135">
        <v>9368459.29</v>
      </c>
      <c r="I16" s="135"/>
      <c r="J16" s="135"/>
      <c r="K16" s="135"/>
    </row>
    <row r="17" spans="1:11" ht="36.75" customHeight="1">
      <c r="A17" s="134" t="s">
        <v>64</v>
      </c>
      <c r="B17" s="134"/>
      <c r="C17" s="134"/>
      <c r="D17" s="134"/>
      <c r="E17" s="134"/>
      <c r="F17" s="134"/>
      <c r="G17" s="134"/>
      <c r="H17" s="135">
        <v>4993833.65</v>
      </c>
      <c r="I17" s="135"/>
      <c r="J17" s="135"/>
      <c r="K17" s="135"/>
    </row>
    <row r="18" spans="1:11" ht="20.25" customHeight="1">
      <c r="A18" s="146" t="s">
        <v>50</v>
      </c>
      <c r="B18" s="146"/>
      <c r="C18" s="146"/>
      <c r="D18" s="146"/>
      <c r="E18" s="146"/>
      <c r="F18" s="146"/>
      <c r="G18" s="146"/>
      <c r="H18" s="145">
        <v>-125659349.72</v>
      </c>
      <c r="I18" s="145"/>
      <c r="J18" s="145"/>
      <c r="K18" s="145"/>
    </row>
    <row r="19" spans="1:11" ht="19.5" customHeight="1">
      <c r="A19" s="134" t="s">
        <v>65</v>
      </c>
      <c r="B19" s="134"/>
      <c r="C19" s="134"/>
      <c r="D19" s="134"/>
      <c r="E19" s="134"/>
      <c r="F19" s="134"/>
      <c r="G19" s="134"/>
      <c r="H19" s="135"/>
      <c r="I19" s="135"/>
      <c r="J19" s="135"/>
      <c r="K19" s="135"/>
    </row>
    <row r="20" spans="1:11" ht="60" customHeight="1" hidden="1">
      <c r="A20" s="134" t="s">
        <v>66</v>
      </c>
      <c r="B20" s="134"/>
      <c r="C20" s="134"/>
      <c r="D20" s="134"/>
      <c r="E20" s="134"/>
      <c r="F20" s="134"/>
      <c r="G20" s="134"/>
      <c r="H20" s="135"/>
      <c r="I20" s="135"/>
      <c r="J20" s="135"/>
      <c r="K20" s="135"/>
    </row>
    <row r="21" spans="1:11" ht="57.75" customHeight="1">
      <c r="A21" s="134" t="s">
        <v>67</v>
      </c>
      <c r="B21" s="134"/>
      <c r="C21" s="134"/>
      <c r="D21" s="134"/>
      <c r="E21" s="134"/>
      <c r="F21" s="134"/>
      <c r="G21" s="134"/>
      <c r="H21" s="147">
        <v>194052.9</v>
      </c>
      <c r="I21" s="147"/>
      <c r="J21" s="147"/>
      <c r="K21" s="147"/>
    </row>
    <row r="22" spans="1:11" ht="17.25" customHeight="1">
      <c r="A22" s="134" t="s">
        <v>2</v>
      </c>
      <c r="B22" s="134"/>
      <c r="C22" s="134"/>
      <c r="D22" s="134"/>
      <c r="E22" s="134"/>
      <c r="F22" s="134"/>
      <c r="G22" s="134"/>
      <c r="H22" s="135"/>
      <c r="I22" s="135"/>
      <c r="J22" s="135"/>
      <c r="K22" s="135"/>
    </row>
    <row r="23" spans="1:11" ht="18" customHeight="1">
      <c r="A23" s="134" t="s">
        <v>68</v>
      </c>
      <c r="B23" s="134"/>
      <c r="C23" s="134"/>
      <c r="D23" s="134"/>
      <c r="E23" s="134"/>
      <c r="F23" s="134"/>
      <c r="G23" s="134"/>
      <c r="H23" s="135"/>
      <c r="I23" s="135"/>
      <c r="J23" s="135"/>
      <c r="K23" s="135"/>
    </row>
    <row r="24" spans="1:11" ht="18" customHeight="1">
      <c r="A24" s="134" t="s">
        <v>69</v>
      </c>
      <c r="B24" s="134"/>
      <c r="C24" s="134"/>
      <c r="D24" s="134"/>
      <c r="E24" s="134"/>
      <c r="F24" s="134"/>
      <c r="G24" s="134"/>
      <c r="H24" s="135"/>
      <c r="I24" s="135"/>
      <c r="J24" s="135"/>
      <c r="K24" s="135"/>
    </row>
    <row r="25" spans="1:11" ht="18" customHeight="1">
      <c r="A25" s="134" t="s">
        <v>70</v>
      </c>
      <c r="B25" s="134"/>
      <c r="C25" s="134"/>
      <c r="D25" s="134"/>
      <c r="E25" s="134"/>
      <c r="F25" s="134"/>
      <c r="G25" s="134"/>
      <c r="H25" s="135">
        <v>194052.9</v>
      </c>
      <c r="I25" s="135"/>
      <c r="J25" s="135"/>
      <c r="K25" s="135"/>
    </row>
    <row r="26" spans="1:11" ht="18" customHeight="1">
      <c r="A26" s="134" t="s">
        <v>71</v>
      </c>
      <c r="B26" s="134"/>
      <c r="C26" s="134"/>
      <c r="D26" s="134"/>
      <c r="E26" s="134"/>
      <c r="F26" s="134"/>
      <c r="G26" s="134"/>
      <c r="H26" s="135"/>
      <c r="I26" s="135"/>
      <c r="J26" s="135"/>
      <c r="K26" s="135"/>
    </row>
    <row r="27" spans="1:11" ht="18" customHeight="1">
      <c r="A27" s="134" t="s">
        <v>72</v>
      </c>
      <c r="B27" s="134"/>
      <c r="C27" s="134"/>
      <c r="D27" s="134"/>
      <c r="E27" s="134"/>
      <c r="F27" s="134"/>
      <c r="G27" s="134"/>
      <c r="H27" s="135"/>
      <c r="I27" s="135"/>
      <c r="J27" s="135"/>
      <c r="K27" s="135"/>
    </row>
    <row r="28" spans="1:11" ht="18" customHeight="1">
      <c r="A28" s="134" t="s">
        <v>73</v>
      </c>
      <c r="B28" s="134"/>
      <c r="C28" s="134"/>
      <c r="D28" s="134"/>
      <c r="E28" s="134"/>
      <c r="F28" s="134"/>
      <c r="G28" s="134"/>
      <c r="H28" s="135"/>
      <c r="I28" s="135"/>
      <c r="J28" s="135"/>
      <c r="K28" s="135"/>
    </row>
    <row r="29" spans="1:11" ht="18" customHeight="1">
      <c r="A29" s="134" t="s">
        <v>74</v>
      </c>
      <c r="B29" s="134"/>
      <c r="C29" s="134"/>
      <c r="D29" s="134"/>
      <c r="E29" s="134"/>
      <c r="F29" s="134"/>
      <c r="G29" s="134"/>
      <c r="H29" s="135"/>
      <c r="I29" s="135"/>
      <c r="J29" s="135"/>
      <c r="K29" s="135"/>
    </row>
    <row r="30" spans="1:11" ht="18" customHeight="1">
      <c r="A30" s="134" t="s">
        <v>75</v>
      </c>
      <c r="B30" s="134"/>
      <c r="C30" s="134"/>
      <c r="D30" s="134"/>
      <c r="E30" s="134"/>
      <c r="F30" s="134"/>
      <c r="G30" s="134"/>
      <c r="H30" s="135"/>
      <c r="I30" s="135"/>
      <c r="J30" s="135"/>
      <c r="K30" s="135"/>
    </row>
    <row r="31" spans="1:11" ht="57" customHeight="1">
      <c r="A31" s="150" t="s">
        <v>348</v>
      </c>
      <c r="B31" s="150"/>
      <c r="C31" s="150"/>
      <c r="D31" s="150"/>
      <c r="E31" s="150"/>
      <c r="F31" s="150"/>
      <c r="G31" s="150"/>
      <c r="H31" s="147">
        <f>SUM(H33:H40)</f>
        <v>0</v>
      </c>
      <c r="I31" s="147"/>
      <c r="J31" s="147"/>
      <c r="K31" s="147"/>
    </row>
    <row r="32" spans="1:11" ht="18" customHeight="1">
      <c r="A32" s="134" t="s">
        <v>2</v>
      </c>
      <c r="B32" s="134"/>
      <c r="C32" s="134"/>
      <c r="D32" s="134"/>
      <c r="E32" s="134"/>
      <c r="F32" s="134"/>
      <c r="G32" s="134"/>
      <c r="H32" s="135"/>
      <c r="I32" s="135"/>
      <c r="J32" s="135"/>
      <c r="K32" s="135"/>
    </row>
    <row r="33" spans="1:11" ht="18" customHeight="1">
      <c r="A33" s="134" t="s">
        <v>76</v>
      </c>
      <c r="B33" s="134"/>
      <c r="C33" s="134"/>
      <c r="D33" s="134"/>
      <c r="E33" s="134"/>
      <c r="F33" s="134"/>
      <c r="G33" s="134"/>
      <c r="H33" s="135"/>
      <c r="I33" s="135"/>
      <c r="J33" s="135"/>
      <c r="K33" s="135"/>
    </row>
    <row r="34" spans="1:11" ht="18" customHeight="1">
      <c r="A34" s="134" t="s">
        <v>77</v>
      </c>
      <c r="B34" s="134"/>
      <c r="C34" s="134"/>
      <c r="D34" s="134"/>
      <c r="E34" s="134"/>
      <c r="F34" s="134"/>
      <c r="G34" s="134"/>
      <c r="H34" s="135"/>
      <c r="I34" s="135"/>
      <c r="J34" s="135"/>
      <c r="K34" s="135"/>
    </row>
    <row r="35" spans="1:11" ht="18" customHeight="1">
      <c r="A35" s="134" t="s">
        <v>78</v>
      </c>
      <c r="B35" s="134"/>
      <c r="C35" s="134"/>
      <c r="D35" s="134"/>
      <c r="E35" s="134"/>
      <c r="F35" s="134"/>
      <c r="G35" s="134"/>
      <c r="H35" s="135"/>
      <c r="I35" s="135"/>
      <c r="J35" s="135"/>
      <c r="K35" s="135"/>
    </row>
    <row r="36" spans="1:11" ht="18" customHeight="1">
      <c r="A36" s="134" t="s">
        <v>79</v>
      </c>
      <c r="B36" s="134"/>
      <c r="C36" s="134"/>
      <c r="D36" s="134"/>
      <c r="E36" s="134"/>
      <c r="F36" s="134"/>
      <c r="G36" s="134"/>
      <c r="H36" s="135"/>
      <c r="I36" s="135"/>
      <c r="J36" s="135"/>
      <c r="K36" s="135"/>
    </row>
    <row r="37" spans="1:11" ht="18" customHeight="1">
      <c r="A37" s="134" t="s">
        <v>80</v>
      </c>
      <c r="B37" s="134"/>
      <c r="C37" s="134"/>
      <c r="D37" s="134"/>
      <c r="E37" s="134"/>
      <c r="F37" s="134"/>
      <c r="G37" s="134"/>
      <c r="H37" s="135"/>
      <c r="I37" s="135"/>
      <c r="J37" s="135"/>
      <c r="K37" s="135"/>
    </row>
    <row r="38" spans="1:11" ht="18" customHeight="1">
      <c r="A38" s="134" t="s">
        <v>81</v>
      </c>
      <c r="B38" s="134"/>
      <c r="C38" s="134"/>
      <c r="D38" s="134"/>
      <c r="E38" s="134"/>
      <c r="F38" s="134"/>
      <c r="G38" s="134"/>
      <c r="H38" s="135"/>
      <c r="I38" s="135"/>
      <c r="J38" s="135"/>
      <c r="K38" s="135"/>
    </row>
    <row r="39" spans="1:11" ht="18" customHeight="1">
      <c r="A39" s="134" t="s">
        <v>82</v>
      </c>
      <c r="B39" s="134"/>
      <c r="C39" s="134"/>
      <c r="D39" s="134"/>
      <c r="E39" s="134"/>
      <c r="F39" s="134"/>
      <c r="G39" s="134"/>
      <c r="H39" s="135"/>
      <c r="I39" s="135"/>
      <c r="J39" s="135"/>
      <c r="K39" s="135"/>
    </row>
    <row r="40" spans="1:11" ht="18" customHeight="1">
      <c r="A40" s="134" t="s">
        <v>83</v>
      </c>
      <c r="B40" s="134"/>
      <c r="C40" s="134"/>
      <c r="D40" s="134"/>
      <c r="E40" s="134"/>
      <c r="F40" s="134"/>
      <c r="G40" s="134"/>
      <c r="H40" s="135"/>
      <c r="I40" s="135"/>
      <c r="J40" s="135"/>
      <c r="K40" s="135"/>
    </row>
    <row r="41" spans="1:11" ht="17.25" customHeight="1">
      <c r="A41" s="148" t="s">
        <v>51</v>
      </c>
      <c r="B41" s="148"/>
      <c r="C41" s="148"/>
      <c r="D41" s="148"/>
      <c r="E41" s="148"/>
      <c r="F41" s="148"/>
      <c r="G41" s="148"/>
      <c r="H41" s="145">
        <f>H43+H44+H57</f>
        <v>0</v>
      </c>
      <c r="I41" s="145"/>
      <c r="J41" s="145"/>
      <c r="K41" s="145"/>
    </row>
    <row r="42" spans="1:11" ht="17.25" customHeight="1">
      <c r="A42" s="149" t="s">
        <v>84</v>
      </c>
      <c r="B42" s="149"/>
      <c r="C42" s="149"/>
      <c r="D42" s="149"/>
      <c r="E42" s="149"/>
      <c r="F42" s="149"/>
      <c r="G42" s="149"/>
      <c r="H42" s="135"/>
      <c r="I42" s="135"/>
      <c r="J42" s="135"/>
      <c r="K42" s="135"/>
    </row>
    <row r="43" spans="1:11" ht="20.25" customHeight="1">
      <c r="A43" s="149" t="s">
        <v>85</v>
      </c>
      <c r="B43" s="149"/>
      <c r="C43" s="149"/>
      <c r="D43" s="149"/>
      <c r="E43" s="149"/>
      <c r="F43" s="149"/>
      <c r="G43" s="149"/>
      <c r="H43" s="135"/>
      <c r="I43" s="135"/>
      <c r="J43" s="135"/>
      <c r="K43" s="135"/>
    </row>
    <row r="44" spans="1:11" ht="75" customHeight="1">
      <c r="A44" s="149" t="s">
        <v>86</v>
      </c>
      <c r="B44" s="149"/>
      <c r="C44" s="149"/>
      <c r="D44" s="149"/>
      <c r="E44" s="149"/>
      <c r="F44" s="149"/>
      <c r="G44" s="149"/>
      <c r="H44" s="147">
        <f>SUM(H46:H56)</f>
        <v>0</v>
      </c>
      <c r="I44" s="147"/>
      <c r="J44" s="147"/>
      <c r="K44" s="147"/>
    </row>
    <row r="45" spans="1:11" ht="18.75" customHeight="1">
      <c r="A45" s="134" t="s">
        <v>2</v>
      </c>
      <c r="B45" s="134"/>
      <c r="C45" s="134"/>
      <c r="D45" s="134"/>
      <c r="E45" s="134"/>
      <c r="F45" s="134"/>
      <c r="G45" s="134"/>
      <c r="H45" s="135"/>
      <c r="I45" s="135"/>
      <c r="J45" s="135"/>
      <c r="K45" s="135"/>
    </row>
    <row r="46" spans="1:11" ht="18" customHeight="1">
      <c r="A46" s="149" t="s">
        <v>87</v>
      </c>
      <c r="B46" s="149"/>
      <c r="C46" s="149"/>
      <c r="D46" s="149"/>
      <c r="E46" s="149"/>
      <c r="F46" s="149"/>
      <c r="G46" s="149"/>
      <c r="H46" s="135"/>
      <c r="I46" s="135"/>
      <c r="J46" s="135"/>
      <c r="K46" s="135"/>
    </row>
    <row r="47" spans="1:11" ht="18" customHeight="1">
      <c r="A47" s="149" t="s">
        <v>88</v>
      </c>
      <c r="B47" s="149"/>
      <c r="C47" s="149"/>
      <c r="D47" s="149"/>
      <c r="E47" s="149"/>
      <c r="F47" s="149"/>
      <c r="G47" s="149"/>
      <c r="H47" s="135"/>
      <c r="I47" s="135"/>
      <c r="J47" s="135"/>
      <c r="K47" s="135"/>
    </row>
    <row r="48" spans="1:11" ht="18" customHeight="1">
      <c r="A48" s="149" t="s">
        <v>89</v>
      </c>
      <c r="B48" s="149"/>
      <c r="C48" s="149"/>
      <c r="D48" s="149"/>
      <c r="E48" s="149"/>
      <c r="F48" s="149"/>
      <c r="G48" s="149"/>
      <c r="H48" s="135"/>
      <c r="I48" s="135"/>
      <c r="J48" s="135"/>
      <c r="K48" s="135"/>
    </row>
    <row r="49" spans="1:11" ht="18" customHeight="1">
      <c r="A49" s="134" t="s">
        <v>91</v>
      </c>
      <c r="B49" s="134"/>
      <c r="C49" s="134"/>
      <c r="D49" s="134"/>
      <c r="E49" s="134"/>
      <c r="F49" s="134"/>
      <c r="G49" s="134"/>
      <c r="H49" s="135"/>
      <c r="I49" s="135"/>
      <c r="J49" s="135"/>
      <c r="K49" s="135"/>
    </row>
    <row r="50" spans="1:11" ht="18" customHeight="1">
      <c r="A50" s="134" t="s">
        <v>92</v>
      </c>
      <c r="B50" s="134"/>
      <c r="C50" s="134"/>
      <c r="D50" s="134"/>
      <c r="E50" s="134"/>
      <c r="F50" s="134"/>
      <c r="G50" s="134"/>
      <c r="H50" s="135"/>
      <c r="I50" s="135"/>
      <c r="J50" s="135"/>
      <c r="K50" s="135"/>
    </row>
    <row r="51" spans="1:11" ht="18" customHeight="1">
      <c r="A51" s="134" t="s">
        <v>93</v>
      </c>
      <c r="B51" s="134"/>
      <c r="C51" s="134"/>
      <c r="D51" s="134"/>
      <c r="E51" s="134"/>
      <c r="F51" s="134"/>
      <c r="G51" s="134"/>
      <c r="H51" s="135"/>
      <c r="I51" s="135"/>
      <c r="J51" s="135"/>
      <c r="K51" s="135"/>
    </row>
    <row r="52" spans="1:11" ht="18" customHeight="1">
      <c r="A52" s="134" t="s">
        <v>94</v>
      </c>
      <c r="B52" s="134"/>
      <c r="C52" s="134"/>
      <c r="D52" s="134"/>
      <c r="E52" s="134"/>
      <c r="F52" s="134"/>
      <c r="G52" s="134"/>
      <c r="H52" s="135"/>
      <c r="I52" s="135"/>
      <c r="J52" s="135"/>
      <c r="K52" s="135"/>
    </row>
    <row r="53" spans="1:11" ht="18" customHeight="1">
      <c r="A53" s="134" t="s">
        <v>95</v>
      </c>
      <c r="B53" s="134"/>
      <c r="C53" s="134"/>
      <c r="D53" s="134"/>
      <c r="E53" s="134"/>
      <c r="F53" s="134"/>
      <c r="G53" s="134"/>
      <c r="H53" s="135"/>
      <c r="I53" s="135"/>
      <c r="J53" s="135"/>
      <c r="K53" s="135"/>
    </row>
    <row r="54" spans="1:11" ht="18" customHeight="1">
      <c r="A54" s="134" t="s">
        <v>96</v>
      </c>
      <c r="B54" s="134"/>
      <c r="C54" s="134"/>
      <c r="D54" s="134"/>
      <c r="E54" s="134"/>
      <c r="F54" s="134"/>
      <c r="G54" s="134"/>
      <c r="H54" s="135"/>
      <c r="I54" s="135"/>
      <c r="J54" s="135"/>
      <c r="K54" s="135"/>
    </row>
    <row r="55" spans="1:11" ht="18" customHeight="1">
      <c r="A55" s="149" t="s">
        <v>97</v>
      </c>
      <c r="B55" s="149"/>
      <c r="C55" s="149"/>
      <c r="D55" s="149"/>
      <c r="E55" s="149"/>
      <c r="F55" s="149"/>
      <c r="G55" s="149"/>
      <c r="H55" s="135"/>
      <c r="I55" s="135"/>
      <c r="J55" s="135"/>
      <c r="K55" s="135"/>
    </row>
    <row r="56" spans="1:11" ht="18" customHeight="1">
      <c r="A56" s="149" t="s">
        <v>98</v>
      </c>
      <c r="B56" s="149"/>
      <c r="C56" s="149"/>
      <c r="D56" s="149"/>
      <c r="E56" s="149"/>
      <c r="F56" s="149"/>
      <c r="G56" s="149"/>
      <c r="H56" s="135"/>
      <c r="I56" s="135"/>
      <c r="J56" s="135"/>
      <c r="K56" s="135"/>
    </row>
    <row r="57" spans="1:11" ht="72" customHeight="1">
      <c r="A57" s="149" t="s">
        <v>347</v>
      </c>
      <c r="B57" s="149"/>
      <c r="C57" s="149"/>
      <c r="D57" s="149"/>
      <c r="E57" s="149"/>
      <c r="F57" s="149"/>
      <c r="G57" s="149"/>
      <c r="H57" s="147">
        <f>SUM(H59:H69)</f>
        <v>0</v>
      </c>
      <c r="I57" s="147"/>
      <c r="J57" s="147"/>
      <c r="K57" s="147"/>
    </row>
    <row r="58" spans="1:11" ht="18" customHeight="1">
      <c r="A58" s="134" t="s">
        <v>2</v>
      </c>
      <c r="B58" s="134"/>
      <c r="C58" s="134"/>
      <c r="D58" s="134"/>
      <c r="E58" s="134"/>
      <c r="F58" s="134"/>
      <c r="G58" s="134"/>
      <c r="H58" s="135"/>
      <c r="I58" s="135"/>
      <c r="J58" s="135"/>
      <c r="K58" s="135"/>
    </row>
    <row r="59" spans="1:11" ht="18" customHeight="1">
      <c r="A59" s="149" t="s">
        <v>99</v>
      </c>
      <c r="B59" s="149"/>
      <c r="C59" s="149"/>
      <c r="D59" s="149"/>
      <c r="E59" s="149"/>
      <c r="F59" s="149"/>
      <c r="G59" s="149"/>
      <c r="H59" s="135"/>
      <c r="I59" s="135"/>
      <c r="J59" s="135"/>
      <c r="K59" s="135"/>
    </row>
    <row r="60" spans="1:11" ht="18" customHeight="1">
      <c r="A60" s="149" t="s">
        <v>100</v>
      </c>
      <c r="B60" s="149"/>
      <c r="C60" s="149"/>
      <c r="D60" s="149"/>
      <c r="E60" s="149"/>
      <c r="F60" s="149"/>
      <c r="G60" s="149"/>
      <c r="H60" s="135"/>
      <c r="I60" s="135"/>
      <c r="J60" s="135"/>
      <c r="K60" s="135"/>
    </row>
    <row r="61" spans="1:11" ht="18" customHeight="1">
      <c r="A61" s="149" t="s">
        <v>101</v>
      </c>
      <c r="B61" s="149"/>
      <c r="C61" s="149"/>
      <c r="D61" s="149"/>
      <c r="E61" s="149"/>
      <c r="F61" s="149"/>
      <c r="G61" s="149"/>
      <c r="H61" s="135"/>
      <c r="I61" s="135"/>
      <c r="J61" s="135"/>
      <c r="K61" s="135"/>
    </row>
    <row r="62" spans="1:11" ht="18" customHeight="1">
      <c r="A62" s="134" t="s">
        <v>90</v>
      </c>
      <c r="B62" s="134"/>
      <c r="C62" s="134"/>
      <c r="D62" s="134"/>
      <c r="E62" s="134"/>
      <c r="F62" s="134"/>
      <c r="G62" s="134"/>
      <c r="H62" s="135"/>
      <c r="I62" s="135"/>
      <c r="J62" s="135"/>
      <c r="K62" s="135"/>
    </row>
    <row r="63" spans="1:11" ht="18" customHeight="1">
      <c r="A63" s="134" t="s">
        <v>102</v>
      </c>
      <c r="B63" s="134"/>
      <c r="C63" s="134"/>
      <c r="D63" s="134"/>
      <c r="E63" s="134"/>
      <c r="F63" s="134"/>
      <c r="G63" s="134"/>
      <c r="H63" s="135"/>
      <c r="I63" s="135"/>
      <c r="J63" s="135"/>
      <c r="K63" s="135"/>
    </row>
    <row r="64" spans="1:11" ht="18" customHeight="1">
      <c r="A64" s="134" t="s">
        <v>103</v>
      </c>
      <c r="B64" s="134"/>
      <c r="C64" s="134"/>
      <c r="D64" s="134"/>
      <c r="E64" s="134"/>
      <c r="F64" s="134"/>
      <c r="G64" s="134"/>
      <c r="H64" s="135"/>
      <c r="I64" s="135"/>
      <c r="J64" s="135"/>
      <c r="K64" s="135"/>
    </row>
    <row r="65" spans="1:11" ht="18" customHeight="1">
      <c r="A65" s="134" t="s">
        <v>104</v>
      </c>
      <c r="B65" s="134"/>
      <c r="C65" s="134"/>
      <c r="D65" s="134"/>
      <c r="E65" s="134"/>
      <c r="F65" s="134"/>
      <c r="G65" s="134"/>
      <c r="H65" s="135"/>
      <c r="I65" s="135"/>
      <c r="J65" s="135"/>
      <c r="K65" s="135"/>
    </row>
    <row r="66" spans="1:11" ht="18" customHeight="1">
      <c r="A66" s="134" t="s">
        <v>105</v>
      </c>
      <c r="B66" s="134"/>
      <c r="C66" s="134"/>
      <c r="D66" s="134"/>
      <c r="E66" s="134"/>
      <c r="F66" s="134"/>
      <c r="G66" s="134"/>
      <c r="H66" s="135"/>
      <c r="I66" s="135"/>
      <c r="J66" s="135"/>
      <c r="K66" s="135"/>
    </row>
    <row r="67" spans="1:11" ht="18" customHeight="1">
      <c r="A67" s="134" t="s">
        <v>106</v>
      </c>
      <c r="B67" s="134"/>
      <c r="C67" s="134"/>
      <c r="D67" s="134"/>
      <c r="E67" s="134"/>
      <c r="F67" s="134"/>
      <c r="G67" s="134"/>
      <c r="H67" s="135"/>
      <c r="I67" s="135"/>
      <c r="J67" s="135"/>
      <c r="K67" s="135"/>
    </row>
    <row r="68" spans="1:11" ht="18" customHeight="1">
      <c r="A68" s="149" t="s">
        <v>107</v>
      </c>
      <c r="B68" s="149"/>
      <c r="C68" s="149"/>
      <c r="D68" s="149"/>
      <c r="E68" s="149"/>
      <c r="F68" s="149"/>
      <c r="G68" s="149"/>
      <c r="H68" s="135"/>
      <c r="I68" s="135"/>
      <c r="J68" s="135"/>
      <c r="K68" s="135"/>
    </row>
    <row r="69" spans="1:11" ht="15" customHeight="1">
      <c r="A69" s="149" t="s">
        <v>108</v>
      </c>
      <c r="B69" s="149"/>
      <c r="C69" s="149"/>
      <c r="D69" s="149"/>
      <c r="E69" s="149"/>
      <c r="F69" s="149"/>
      <c r="G69" s="149"/>
      <c r="H69" s="135"/>
      <c r="I69" s="135"/>
      <c r="J69" s="135"/>
      <c r="K69" s="135"/>
    </row>
    <row r="70" ht="29.25" customHeight="1"/>
  </sheetData>
  <sheetProtection/>
  <mergeCells count="134">
    <mergeCell ref="A68:G68"/>
    <mergeCell ref="A69:G69"/>
    <mergeCell ref="A62:G62"/>
    <mergeCell ref="A63:G63"/>
    <mergeCell ref="A64:G64"/>
    <mergeCell ref="A65:G65"/>
    <mergeCell ref="A66:G66"/>
    <mergeCell ref="A67:G67"/>
    <mergeCell ref="A54:G54"/>
    <mergeCell ref="A55:G55"/>
    <mergeCell ref="A56:G56"/>
    <mergeCell ref="A57:G57"/>
    <mergeCell ref="J1:K1"/>
    <mergeCell ref="A61:G61"/>
    <mergeCell ref="A58:G58"/>
    <mergeCell ref="A59:G59"/>
    <mergeCell ref="A60:G60"/>
    <mergeCell ref="A43:G43"/>
    <mergeCell ref="A44:G44"/>
    <mergeCell ref="A45:G45"/>
    <mergeCell ref="A46:G46"/>
    <mergeCell ref="A47:G47"/>
    <mergeCell ref="A52:G52"/>
    <mergeCell ref="A53:G53"/>
    <mergeCell ref="H68:K68"/>
    <mergeCell ref="H69:K69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48:G48"/>
    <mergeCell ref="A49:G49"/>
    <mergeCell ref="A50:G50"/>
    <mergeCell ref="A51:G51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H59:K59"/>
    <mergeCell ref="H60:K60"/>
    <mergeCell ref="H41:K41"/>
    <mergeCell ref="H42:K42"/>
    <mergeCell ref="H43:K43"/>
    <mergeCell ref="H44:K44"/>
    <mergeCell ref="H61:K61"/>
    <mergeCell ref="H62:K62"/>
    <mergeCell ref="H63:K63"/>
    <mergeCell ref="H64:K64"/>
    <mergeCell ref="H65:K65"/>
    <mergeCell ref="H66:K66"/>
    <mergeCell ref="H67:K67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45:K45"/>
    <mergeCell ref="H46:K46"/>
    <mergeCell ref="H47:K47"/>
    <mergeCell ref="H48:K48"/>
    <mergeCell ref="H49:K49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24:K24"/>
    <mergeCell ref="A24:G24"/>
    <mergeCell ref="H25:K25"/>
    <mergeCell ref="H26:K26"/>
    <mergeCell ref="H27:K27"/>
    <mergeCell ref="H28:K28"/>
    <mergeCell ref="H29:K29"/>
    <mergeCell ref="H30:K30"/>
    <mergeCell ref="H31:K31"/>
    <mergeCell ref="H19:K19"/>
    <mergeCell ref="H20:K20"/>
    <mergeCell ref="H21:K21"/>
    <mergeCell ref="A19:G19"/>
    <mergeCell ref="A20:G20"/>
    <mergeCell ref="A21:G21"/>
    <mergeCell ref="A22:G22"/>
    <mergeCell ref="H22:K22"/>
    <mergeCell ref="A23:G23"/>
    <mergeCell ref="H23:K23"/>
    <mergeCell ref="A14:G14"/>
    <mergeCell ref="H14:K14"/>
    <mergeCell ref="A15:G15"/>
    <mergeCell ref="A16:G16"/>
    <mergeCell ref="A17:G17"/>
    <mergeCell ref="A18:G18"/>
    <mergeCell ref="H15:K15"/>
    <mergeCell ref="H16:K16"/>
    <mergeCell ref="H17:K17"/>
    <mergeCell ref="H18:K18"/>
    <mergeCell ref="H8:K8"/>
    <mergeCell ref="A8:G8"/>
    <mergeCell ref="A9:G9"/>
    <mergeCell ref="A10:G10"/>
    <mergeCell ref="H10:K10"/>
    <mergeCell ref="H9:K9"/>
    <mergeCell ref="A11:G11"/>
    <mergeCell ref="A12:G12"/>
    <mergeCell ref="A13:G13"/>
    <mergeCell ref="H11:K11"/>
    <mergeCell ref="H12:K12"/>
    <mergeCell ref="H13:K13"/>
    <mergeCell ref="A7:G7"/>
    <mergeCell ref="H7:K7"/>
    <mergeCell ref="A2:K2"/>
    <mergeCell ref="H4:K4"/>
    <mergeCell ref="A4:G4"/>
    <mergeCell ref="A5:G5"/>
    <mergeCell ref="H5:K5"/>
    <mergeCell ref="H6:K6"/>
    <mergeCell ref="A6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8"/>
  <sheetViews>
    <sheetView view="pageBreakPreview" zoomScale="70" zoomScaleSheetLayoutView="70" zoomScalePageLayoutView="40" workbookViewId="0" topLeftCell="A85">
      <selection activeCell="J101" sqref="J101"/>
    </sheetView>
  </sheetViews>
  <sheetFormatPr defaultColWidth="0.875" defaultRowHeight="12.75"/>
  <cols>
    <col min="1" max="1" width="44.125" style="2" customWidth="1"/>
    <col min="2" max="2" width="8.75390625" style="2" customWidth="1"/>
    <col min="3" max="3" width="8.375" style="2" customWidth="1"/>
    <col min="4" max="4" width="8.625" style="2" customWidth="1"/>
    <col min="5" max="5" width="21.375" style="12" customWidth="1"/>
    <col min="6" max="6" width="14.625" style="12" customWidth="1"/>
    <col min="7" max="7" width="17.75390625" style="2" customWidth="1"/>
    <col min="8" max="9" width="18.375" style="2" customWidth="1"/>
    <col min="10" max="10" width="18.75390625" style="2" customWidth="1"/>
    <col min="11" max="11" width="18.875" style="2" customWidth="1"/>
    <col min="12" max="12" width="18.375" style="2" customWidth="1"/>
    <col min="13" max="13" width="15.75390625" style="2" customWidth="1"/>
    <col min="14" max="14" width="12.375" style="2" customWidth="1"/>
    <col min="15" max="16384" width="0.875" style="2" customWidth="1"/>
  </cols>
  <sheetData>
    <row r="1" spans="5:14" s="3" customFormat="1" ht="15.75" customHeight="1">
      <c r="E1" s="4"/>
      <c r="F1" s="4"/>
      <c r="L1" s="168" t="s">
        <v>163</v>
      </c>
      <c r="M1" s="168"/>
      <c r="N1" s="168"/>
    </row>
    <row r="2" spans="1:14" s="5" customFormat="1" ht="25.5" customHeight="1">
      <c r="A2" s="167" t="s">
        <v>313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5" customFormat="1" ht="15.75" customHeight="1">
      <c r="A3" s="6"/>
      <c r="B3" s="6"/>
      <c r="C3" s="6"/>
      <c r="D3" s="6"/>
      <c r="E3" s="7"/>
      <c r="F3" s="7"/>
      <c r="G3" s="6"/>
      <c r="L3" s="169"/>
      <c r="M3" s="169"/>
      <c r="N3" s="169"/>
    </row>
    <row r="4" spans="1:14" s="8" customFormat="1" ht="63" customHeight="1">
      <c r="A4" s="164" t="s">
        <v>37</v>
      </c>
      <c r="B4" s="164" t="s">
        <v>156</v>
      </c>
      <c r="C4" s="170" t="s">
        <v>320</v>
      </c>
      <c r="D4" s="171"/>
      <c r="E4" s="172" t="s">
        <v>55</v>
      </c>
      <c r="F4" s="172" t="s">
        <v>52</v>
      </c>
      <c r="G4" s="170" t="s">
        <v>397</v>
      </c>
      <c r="H4" s="171"/>
      <c r="I4" s="171"/>
      <c r="J4" s="171"/>
      <c r="K4" s="171"/>
      <c r="L4" s="171"/>
      <c r="M4" s="171"/>
      <c r="N4" s="178"/>
    </row>
    <row r="5" spans="1:14" s="5" customFormat="1" ht="18" customHeight="1">
      <c r="A5" s="165"/>
      <c r="B5" s="165"/>
      <c r="C5" s="164" t="s">
        <v>280</v>
      </c>
      <c r="D5" s="164" t="s">
        <v>11</v>
      </c>
      <c r="E5" s="173"/>
      <c r="F5" s="173"/>
      <c r="G5" s="164" t="s">
        <v>312</v>
      </c>
      <c r="H5" s="179" t="s">
        <v>2</v>
      </c>
      <c r="I5" s="180"/>
      <c r="J5" s="180"/>
      <c r="K5" s="180"/>
      <c r="L5" s="180"/>
      <c r="M5" s="180"/>
      <c r="N5" s="181"/>
    </row>
    <row r="6" spans="1:14" s="5" customFormat="1" ht="69" customHeight="1">
      <c r="A6" s="165"/>
      <c r="B6" s="165"/>
      <c r="C6" s="165"/>
      <c r="D6" s="165"/>
      <c r="E6" s="173"/>
      <c r="F6" s="173"/>
      <c r="G6" s="165"/>
      <c r="H6" s="164" t="s">
        <v>308</v>
      </c>
      <c r="I6" s="158" t="s">
        <v>316</v>
      </c>
      <c r="J6" s="164" t="s">
        <v>309</v>
      </c>
      <c r="K6" s="164" t="s">
        <v>310</v>
      </c>
      <c r="L6" s="175" t="s">
        <v>311</v>
      </c>
      <c r="M6" s="176"/>
      <c r="N6" s="177"/>
    </row>
    <row r="7" spans="1:14" ht="15.75" customHeight="1">
      <c r="A7" s="165"/>
      <c r="B7" s="165"/>
      <c r="C7" s="165"/>
      <c r="D7" s="165"/>
      <c r="E7" s="173"/>
      <c r="F7" s="173"/>
      <c r="G7" s="165"/>
      <c r="H7" s="165"/>
      <c r="I7" s="159"/>
      <c r="J7" s="165"/>
      <c r="K7" s="165"/>
      <c r="L7" s="164" t="s">
        <v>132</v>
      </c>
      <c r="M7" s="158" t="s">
        <v>316</v>
      </c>
      <c r="N7" s="158" t="s">
        <v>318</v>
      </c>
    </row>
    <row r="8" spans="1:14" ht="88.5" customHeight="1">
      <c r="A8" s="166"/>
      <c r="B8" s="166"/>
      <c r="C8" s="166"/>
      <c r="D8" s="166"/>
      <c r="E8" s="174"/>
      <c r="F8" s="174"/>
      <c r="G8" s="166"/>
      <c r="H8" s="166"/>
      <c r="I8" s="160"/>
      <c r="J8" s="166"/>
      <c r="K8" s="166"/>
      <c r="L8" s="166"/>
      <c r="M8" s="160"/>
      <c r="N8" s="160"/>
    </row>
    <row r="9" spans="1:14" s="8" customFormat="1" ht="25.5" customHeight="1">
      <c r="A9" s="37">
        <v>1</v>
      </c>
      <c r="B9" s="37">
        <v>2</v>
      </c>
      <c r="C9" s="37">
        <v>3</v>
      </c>
      <c r="D9" s="37">
        <v>4</v>
      </c>
      <c r="E9" s="46" t="s">
        <v>314</v>
      </c>
      <c r="F9" s="46" t="s">
        <v>315</v>
      </c>
      <c r="G9" s="37">
        <v>5</v>
      </c>
      <c r="H9" s="37">
        <v>6</v>
      </c>
      <c r="I9" s="46" t="s">
        <v>319</v>
      </c>
      <c r="J9" s="37">
        <v>7</v>
      </c>
      <c r="K9" s="37">
        <v>8</v>
      </c>
      <c r="L9" s="37">
        <v>9</v>
      </c>
      <c r="M9" s="46" t="s">
        <v>317</v>
      </c>
      <c r="N9" s="52">
        <v>10</v>
      </c>
    </row>
    <row r="10" spans="1:14" s="8" customFormat="1" ht="25.5" customHeight="1">
      <c r="A10" s="161" t="s">
        <v>517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</row>
    <row r="11" spans="1:14" s="9" customFormat="1" ht="43.5" customHeight="1">
      <c r="A11" s="34" t="s">
        <v>53</v>
      </c>
      <c r="B11" s="80" t="s">
        <v>270</v>
      </c>
      <c r="C11" s="35" t="s">
        <v>7</v>
      </c>
      <c r="D11" s="35" t="s">
        <v>7</v>
      </c>
      <c r="E11" s="35" t="s">
        <v>7</v>
      </c>
      <c r="F11" s="35" t="s">
        <v>7</v>
      </c>
      <c r="G11" s="43">
        <f>H11+J11+K11+L11</f>
        <v>1414006.77</v>
      </c>
      <c r="H11" s="33">
        <f aca="true" t="shared" si="0" ref="H11:N11">H15</f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43">
        <f>SUM(L13:L15)</f>
        <v>1414006.77</v>
      </c>
      <c r="M11" s="33">
        <f t="shared" si="0"/>
        <v>0</v>
      </c>
      <c r="N11" s="53">
        <f t="shared" si="0"/>
        <v>0</v>
      </c>
    </row>
    <row r="12" spans="1:14" s="9" customFormat="1" ht="36" customHeight="1">
      <c r="A12" s="34" t="s">
        <v>398</v>
      </c>
      <c r="B12" s="80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3" t="s">
        <v>7</v>
      </c>
      <c r="H12" s="33" t="s">
        <v>7</v>
      </c>
      <c r="I12" s="33" t="s">
        <v>7</v>
      </c>
      <c r="J12" s="33" t="s">
        <v>7</v>
      </c>
      <c r="K12" s="33" t="s">
        <v>7</v>
      </c>
      <c r="L12" s="33" t="s">
        <v>7</v>
      </c>
      <c r="M12" s="33" t="s">
        <v>7</v>
      </c>
      <c r="N12" s="53" t="s">
        <v>7</v>
      </c>
    </row>
    <row r="13" spans="1:14" s="9" customFormat="1" ht="36" customHeight="1">
      <c r="A13" s="34" t="s">
        <v>396</v>
      </c>
      <c r="B13" s="80" t="s">
        <v>270</v>
      </c>
      <c r="C13" s="35" t="s">
        <v>7</v>
      </c>
      <c r="D13" s="35" t="s">
        <v>291</v>
      </c>
      <c r="E13" s="35" t="s">
        <v>399</v>
      </c>
      <c r="F13" s="35" t="s">
        <v>7</v>
      </c>
      <c r="G13" s="33">
        <f>H13+J13+K13+L13</f>
        <v>43602.65</v>
      </c>
      <c r="H13" s="33">
        <v>0</v>
      </c>
      <c r="I13" s="33">
        <v>0</v>
      </c>
      <c r="J13" s="33">
        <v>0</v>
      </c>
      <c r="K13" s="33">
        <v>0</v>
      </c>
      <c r="L13" s="33">
        <v>43602.65</v>
      </c>
      <c r="M13" s="33">
        <v>0</v>
      </c>
      <c r="N13" s="53">
        <v>0</v>
      </c>
    </row>
    <row r="14" spans="1:14" s="9" customFormat="1" ht="36" customHeight="1">
      <c r="A14" s="34" t="s">
        <v>396</v>
      </c>
      <c r="B14" s="80" t="s">
        <v>270</v>
      </c>
      <c r="C14" s="35" t="s">
        <v>7</v>
      </c>
      <c r="D14" s="35" t="s">
        <v>293</v>
      </c>
      <c r="E14" s="35" t="s">
        <v>399</v>
      </c>
      <c r="F14" s="35" t="s">
        <v>7</v>
      </c>
      <c r="G14" s="33">
        <f>H14+J14+K14+L14</f>
        <v>21494.69</v>
      </c>
      <c r="H14" s="33">
        <v>0</v>
      </c>
      <c r="I14" s="33">
        <v>0</v>
      </c>
      <c r="J14" s="33">
        <v>0</v>
      </c>
      <c r="K14" s="33">
        <v>0</v>
      </c>
      <c r="L14" s="33">
        <v>21494.69</v>
      </c>
      <c r="M14" s="33">
        <v>0</v>
      </c>
      <c r="N14" s="53">
        <v>0</v>
      </c>
    </row>
    <row r="15" spans="1:14" s="9" customFormat="1" ht="36" customHeight="1">
      <c r="A15" s="34" t="s">
        <v>400</v>
      </c>
      <c r="B15" s="80" t="s">
        <v>270</v>
      </c>
      <c r="C15" s="35" t="s">
        <v>7</v>
      </c>
      <c r="D15" s="35" t="s">
        <v>276</v>
      </c>
      <c r="E15" s="35" t="s">
        <v>126</v>
      </c>
      <c r="F15" s="35" t="s">
        <v>7</v>
      </c>
      <c r="G15" s="33">
        <f>H15+J15+K15+L15</f>
        <v>1348909.43</v>
      </c>
      <c r="H15" s="33">
        <v>0</v>
      </c>
      <c r="I15" s="33">
        <v>0</v>
      </c>
      <c r="J15" s="33">
        <v>0</v>
      </c>
      <c r="K15" s="33">
        <v>0</v>
      </c>
      <c r="L15" s="33">
        <v>1348909.43</v>
      </c>
      <c r="M15" s="33">
        <v>0</v>
      </c>
      <c r="N15" s="53">
        <v>0</v>
      </c>
    </row>
    <row r="16" spans="1:14" s="10" customFormat="1" ht="26.25" customHeight="1">
      <c r="A16" s="44" t="s">
        <v>46</v>
      </c>
      <c r="B16" s="38" t="s">
        <v>269</v>
      </c>
      <c r="C16" s="36" t="s">
        <v>7</v>
      </c>
      <c r="D16" s="36" t="s">
        <v>7</v>
      </c>
      <c r="E16" s="36" t="s">
        <v>7</v>
      </c>
      <c r="F16" s="36" t="s">
        <v>7</v>
      </c>
      <c r="G16" s="43">
        <f>H16+J16+K16+L16</f>
        <v>66689600</v>
      </c>
      <c r="H16" s="43">
        <f>H18+H49+H40+H43+H57</f>
        <v>57176780</v>
      </c>
      <c r="I16" s="43">
        <f>I18+I49+I40+I43+I57</f>
        <v>0</v>
      </c>
      <c r="J16" s="43">
        <f>J18+J49+J40+J43+J57</f>
        <v>1871320</v>
      </c>
      <c r="K16" s="43">
        <f>K18+K49</f>
        <v>0</v>
      </c>
      <c r="L16" s="43">
        <f>L18+L49</f>
        <v>7641500</v>
      </c>
      <c r="M16" s="43">
        <f>M18+M49</f>
        <v>0</v>
      </c>
      <c r="N16" s="54">
        <f>N18+N49</f>
        <v>0</v>
      </c>
    </row>
    <row r="17" spans="1:14" s="10" customFormat="1" ht="26.25" customHeight="1">
      <c r="A17" s="34" t="s">
        <v>2</v>
      </c>
      <c r="B17" s="35"/>
      <c r="C17" s="35" t="s">
        <v>7</v>
      </c>
      <c r="D17" s="35" t="s">
        <v>7</v>
      </c>
      <c r="E17" s="35" t="s">
        <v>7</v>
      </c>
      <c r="F17" s="35" t="s">
        <v>7</v>
      </c>
      <c r="G17" s="33" t="s">
        <v>7</v>
      </c>
      <c r="H17" s="33" t="s">
        <v>7</v>
      </c>
      <c r="I17" s="33" t="s">
        <v>7</v>
      </c>
      <c r="J17" s="33" t="s">
        <v>7</v>
      </c>
      <c r="K17" s="33" t="s">
        <v>7</v>
      </c>
      <c r="L17" s="33" t="s">
        <v>7</v>
      </c>
      <c r="M17" s="33" t="s">
        <v>7</v>
      </c>
      <c r="N17" s="53" t="s">
        <v>7</v>
      </c>
    </row>
    <row r="18" spans="1:14" s="11" customFormat="1" ht="26.25" customHeight="1">
      <c r="A18" s="44" t="s">
        <v>295</v>
      </c>
      <c r="B18" s="38" t="s">
        <v>271</v>
      </c>
      <c r="C18" s="38"/>
      <c r="D18" s="38" t="s">
        <v>12</v>
      </c>
      <c r="E18" s="36" t="s">
        <v>7</v>
      </c>
      <c r="F18" s="36" t="s">
        <v>7</v>
      </c>
      <c r="G18" s="43">
        <f aca="true" t="shared" si="1" ref="G18:G108">H18+J18+K18+L18</f>
        <v>64818280</v>
      </c>
      <c r="H18" s="43">
        <f aca="true" t="shared" si="2" ref="H18:N18">H19+H25+H31+H36+H38+H40+H43</f>
        <v>57176780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7641500</v>
      </c>
      <c r="M18" s="43">
        <f t="shared" si="2"/>
        <v>0</v>
      </c>
      <c r="N18" s="54">
        <f t="shared" si="2"/>
        <v>0</v>
      </c>
    </row>
    <row r="19" spans="1:14" s="14" customFormat="1" ht="26.25" customHeight="1">
      <c r="A19" s="44" t="s">
        <v>139</v>
      </c>
      <c r="B19" s="38" t="s">
        <v>272</v>
      </c>
      <c r="C19" s="38"/>
      <c r="D19" s="38" t="s">
        <v>12</v>
      </c>
      <c r="E19" s="36" t="s">
        <v>7</v>
      </c>
      <c r="F19" s="36" t="s">
        <v>7</v>
      </c>
      <c r="G19" s="43">
        <f t="shared" si="1"/>
        <v>57176780</v>
      </c>
      <c r="H19" s="43">
        <f aca="true" t="shared" si="3" ref="H19:N19">H20+H21+H22+H23+H24</f>
        <v>57176780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54">
        <f t="shared" si="3"/>
        <v>0</v>
      </c>
    </row>
    <row r="20" spans="1:14" s="10" customFormat="1" ht="36" customHeight="1">
      <c r="A20" s="151" t="s">
        <v>140</v>
      </c>
      <c r="B20" s="153" t="s">
        <v>272</v>
      </c>
      <c r="C20" s="153"/>
      <c r="D20" s="153" t="s">
        <v>276</v>
      </c>
      <c r="E20" s="80" t="s">
        <v>109</v>
      </c>
      <c r="F20" s="80" t="s">
        <v>110</v>
      </c>
      <c r="G20" s="33">
        <f t="shared" si="1"/>
        <v>4698300</v>
      </c>
      <c r="H20" s="33">
        <v>4698300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53">
        <v>0</v>
      </c>
    </row>
    <row r="21" spans="1:14" s="10" customFormat="1" ht="36" customHeight="1">
      <c r="A21" s="152"/>
      <c r="B21" s="154"/>
      <c r="C21" s="154"/>
      <c r="D21" s="154"/>
      <c r="E21" s="80" t="s">
        <v>111</v>
      </c>
      <c r="F21" s="80" t="s">
        <v>112</v>
      </c>
      <c r="G21" s="33">
        <f t="shared" si="1"/>
        <v>29656090</v>
      </c>
      <c r="H21" s="33">
        <v>29656090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3">
        <v>0</v>
      </c>
    </row>
    <row r="22" spans="1:14" s="10" customFormat="1" ht="36" customHeight="1">
      <c r="A22" s="151" t="s">
        <v>141</v>
      </c>
      <c r="B22" s="153" t="s">
        <v>272</v>
      </c>
      <c r="C22" s="153"/>
      <c r="D22" s="153" t="s">
        <v>276</v>
      </c>
      <c r="E22" s="80" t="s">
        <v>109</v>
      </c>
      <c r="F22" s="80" t="s">
        <v>113</v>
      </c>
      <c r="G22" s="33">
        <f t="shared" si="1"/>
        <v>8758200</v>
      </c>
      <c r="H22" s="33">
        <v>8758200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3">
        <v>0</v>
      </c>
    </row>
    <row r="23" spans="1:14" s="10" customFormat="1" ht="36" customHeight="1">
      <c r="A23" s="152"/>
      <c r="B23" s="154"/>
      <c r="C23" s="154"/>
      <c r="D23" s="154"/>
      <c r="E23" s="80" t="s">
        <v>111</v>
      </c>
      <c r="F23" s="80" t="s">
        <v>134</v>
      </c>
      <c r="G23" s="33">
        <f t="shared" si="1"/>
        <v>14064190</v>
      </c>
      <c r="H23" s="33">
        <v>14064190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3">
        <v>0</v>
      </c>
    </row>
    <row r="24" spans="1:14" s="10" customFormat="1" ht="66" customHeight="1">
      <c r="A24" s="34" t="s">
        <v>142</v>
      </c>
      <c r="B24" s="80" t="s">
        <v>272</v>
      </c>
      <c r="C24" s="80"/>
      <c r="D24" s="80" t="s">
        <v>276</v>
      </c>
      <c r="E24" s="80" t="s">
        <v>109</v>
      </c>
      <c r="F24" s="80" t="s">
        <v>133</v>
      </c>
      <c r="G24" s="33">
        <f t="shared" si="1"/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3">
        <v>0</v>
      </c>
    </row>
    <row r="25" spans="1:14" s="14" customFormat="1" ht="63" customHeight="1" hidden="1">
      <c r="A25" s="41" t="s">
        <v>143</v>
      </c>
      <c r="B25" s="39" t="s">
        <v>272</v>
      </c>
      <c r="C25" s="39"/>
      <c r="D25" s="39" t="s">
        <v>12</v>
      </c>
      <c r="E25" s="42" t="s">
        <v>7</v>
      </c>
      <c r="F25" s="42" t="s">
        <v>7</v>
      </c>
      <c r="G25" s="40">
        <f t="shared" si="1"/>
        <v>0</v>
      </c>
      <c r="H25" s="40">
        <f aca="true" t="shared" si="4" ref="H25:N25">H26+H27+H28+H29+H30</f>
        <v>0</v>
      </c>
      <c r="I25" s="40">
        <f t="shared" si="4"/>
        <v>0</v>
      </c>
      <c r="J25" s="40">
        <f t="shared" si="4"/>
        <v>0</v>
      </c>
      <c r="K25" s="40">
        <f t="shared" si="4"/>
        <v>0</v>
      </c>
      <c r="L25" s="40">
        <f t="shared" si="4"/>
        <v>0</v>
      </c>
      <c r="M25" s="40">
        <f t="shared" si="4"/>
        <v>0</v>
      </c>
      <c r="N25" s="55">
        <f t="shared" si="4"/>
        <v>0</v>
      </c>
    </row>
    <row r="26" spans="1:14" s="10" customFormat="1" ht="35.25" customHeight="1" hidden="1">
      <c r="A26" s="151" t="s">
        <v>144</v>
      </c>
      <c r="B26" s="153" t="s">
        <v>272</v>
      </c>
      <c r="C26" s="153"/>
      <c r="D26" s="153" t="s">
        <v>276</v>
      </c>
      <c r="E26" s="80" t="s">
        <v>109</v>
      </c>
      <c r="F26" s="80" t="s">
        <v>114</v>
      </c>
      <c r="G26" s="33">
        <f t="shared" si="1"/>
        <v>0</v>
      </c>
      <c r="H26" s="33"/>
      <c r="I26" s="33"/>
      <c r="J26" s="33"/>
      <c r="K26" s="33"/>
      <c r="L26" s="33"/>
      <c r="M26" s="33"/>
      <c r="N26" s="53"/>
    </row>
    <row r="27" spans="1:14" s="10" customFormat="1" ht="35.25" customHeight="1" hidden="1">
      <c r="A27" s="152"/>
      <c r="B27" s="154"/>
      <c r="C27" s="154"/>
      <c r="D27" s="154"/>
      <c r="E27" s="80" t="s">
        <v>111</v>
      </c>
      <c r="F27" s="80" t="s">
        <v>115</v>
      </c>
      <c r="G27" s="33">
        <f t="shared" si="1"/>
        <v>0</v>
      </c>
      <c r="H27" s="33"/>
      <c r="I27" s="33"/>
      <c r="J27" s="33"/>
      <c r="K27" s="33"/>
      <c r="L27" s="33"/>
      <c r="M27" s="33"/>
      <c r="N27" s="53"/>
    </row>
    <row r="28" spans="1:14" s="10" customFormat="1" ht="35.25" customHeight="1" hidden="1">
      <c r="A28" s="151" t="s">
        <v>145</v>
      </c>
      <c r="B28" s="153" t="s">
        <v>272</v>
      </c>
      <c r="C28" s="153"/>
      <c r="D28" s="153" t="s">
        <v>276</v>
      </c>
      <c r="E28" s="80" t="s">
        <v>109</v>
      </c>
      <c r="F28" s="80" t="s">
        <v>116</v>
      </c>
      <c r="G28" s="33">
        <f t="shared" si="1"/>
        <v>0</v>
      </c>
      <c r="H28" s="33"/>
      <c r="I28" s="33"/>
      <c r="J28" s="33"/>
      <c r="K28" s="33"/>
      <c r="L28" s="33"/>
      <c r="M28" s="33"/>
      <c r="N28" s="53"/>
    </row>
    <row r="29" spans="1:14" s="10" customFormat="1" ht="35.25" customHeight="1" hidden="1">
      <c r="A29" s="152"/>
      <c r="B29" s="154"/>
      <c r="C29" s="154"/>
      <c r="D29" s="154"/>
      <c r="E29" s="80" t="s">
        <v>111</v>
      </c>
      <c r="F29" s="80" t="s">
        <v>135</v>
      </c>
      <c r="G29" s="33">
        <f t="shared" si="1"/>
        <v>0</v>
      </c>
      <c r="H29" s="33"/>
      <c r="I29" s="33"/>
      <c r="J29" s="33"/>
      <c r="K29" s="33"/>
      <c r="L29" s="33"/>
      <c r="M29" s="33"/>
      <c r="N29" s="53"/>
    </row>
    <row r="30" spans="1:14" s="10" customFormat="1" ht="66" customHeight="1" hidden="1">
      <c r="A30" s="34" t="s">
        <v>146</v>
      </c>
      <c r="B30" s="80" t="s">
        <v>272</v>
      </c>
      <c r="C30" s="80"/>
      <c r="D30" s="80" t="s">
        <v>276</v>
      </c>
      <c r="E30" s="80" t="s">
        <v>109</v>
      </c>
      <c r="F30" s="80" t="s">
        <v>136</v>
      </c>
      <c r="G30" s="33">
        <f t="shared" si="1"/>
        <v>0</v>
      </c>
      <c r="H30" s="33"/>
      <c r="I30" s="33"/>
      <c r="J30" s="33"/>
      <c r="K30" s="33"/>
      <c r="L30" s="33"/>
      <c r="M30" s="33"/>
      <c r="N30" s="53"/>
    </row>
    <row r="31" spans="1:14" s="14" customFormat="1" ht="47.25" customHeight="1" hidden="1">
      <c r="A31" s="41" t="s">
        <v>147</v>
      </c>
      <c r="B31" s="39" t="s">
        <v>272</v>
      </c>
      <c r="C31" s="39"/>
      <c r="D31" s="39" t="s">
        <v>12</v>
      </c>
      <c r="E31" s="42" t="s">
        <v>7</v>
      </c>
      <c r="F31" s="42" t="s">
        <v>7</v>
      </c>
      <c r="G31" s="40">
        <f t="shared" si="1"/>
        <v>0</v>
      </c>
      <c r="H31" s="40">
        <f aca="true" t="shared" si="5" ref="H31:N31">H32+H33+H34+H35</f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40">
        <f t="shared" si="5"/>
        <v>0</v>
      </c>
      <c r="M31" s="40">
        <f t="shared" si="5"/>
        <v>0</v>
      </c>
      <c r="N31" s="55">
        <f t="shared" si="5"/>
        <v>0</v>
      </c>
    </row>
    <row r="32" spans="1:14" s="10" customFormat="1" ht="63" customHeight="1" hidden="1">
      <c r="A32" s="34" t="s">
        <v>148</v>
      </c>
      <c r="B32" s="80" t="s">
        <v>272</v>
      </c>
      <c r="C32" s="80"/>
      <c r="D32" s="80" t="s">
        <v>276</v>
      </c>
      <c r="E32" s="80" t="s">
        <v>109</v>
      </c>
      <c r="F32" s="80" t="s">
        <v>117</v>
      </c>
      <c r="G32" s="33">
        <f t="shared" si="1"/>
        <v>0</v>
      </c>
      <c r="H32" s="33"/>
      <c r="I32" s="33"/>
      <c r="J32" s="33"/>
      <c r="K32" s="33"/>
      <c r="L32" s="33"/>
      <c r="M32" s="33"/>
      <c r="N32" s="53"/>
    </row>
    <row r="33" spans="1:14" s="10" customFormat="1" ht="52.5" customHeight="1" hidden="1">
      <c r="A33" s="34" t="s">
        <v>149</v>
      </c>
      <c r="B33" s="80" t="s">
        <v>272</v>
      </c>
      <c r="C33" s="80"/>
      <c r="D33" s="80" t="s">
        <v>276</v>
      </c>
      <c r="E33" s="80" t="s">
        <v>109</v>
      </c>
      <c r="F33" s="80" t="s">
        <v>118</v>
      </c>
      <c r="G33" s="33">
        <f t="shared" si="1"/>
        <v>0</v>
      </c>
      <c r="H33" s="33"/>
      <c r="I33" s="33"/>
      <c r="J33" s="33"/>
      <c r="K33" s="33"/>
      <c r="L33" s="33"/>
      <c r="M33" s="33"/>
      <c r="N33" s="53"/>
    </row>
    <row r="34" spans="1:14" s="10" customFormat="1" ht="68.25" customHeight="1" hidden="1">
      <c r="A34" s="34" t="s">
        <v>150</v>
      </c>
      <c r="B34" s="80" t="s">
        <v>272</v>
      </c>
      <c r="C34" s="80"/>
      <c r="D34" s="80" t="s">
        <v>276</v>
      </c>
      <c r="E34" s="80" t="s">
        <v>109</v>
      </c>
      <c r="F34" s="80" t="s">
        <v>137</v>
      </c>
      <c r="G34" s="33">
        <f t="shared" si="1"/>
        <v>0</v>
      </c>
      <c r="H34" s="33"/>
      <c r="I34" s="33"/>
      <c r="J34" s="33"/>
      <c r="K34" s="33"/>
      <c r="L34" s="33"/>
      <c r="M34" s="33"/>
      <c r="N34" s="53"/>
    </row>
    <row r="35" spans="1:14" s="10" customFormat="1" ht="33.75" customHeight="1" hidden="1">
      <c r="A35" s="34" t="s">
        <v>151</v>
      </c>
      <c r="B35" s="80" t="s">
        <v>272</v>
      </c>
      <c r="C35" s="80"/>
      <c r="D35" s="80" t="s">
        <v>276</v>
      </c>
      <c r="E35" s="80" t="s">
        <v>109</v>
      </c>
      <c r="F35" s="80" t="s">
        <v>138</v>
      </c>
      <c r="G35" s="33">
        <f t="shared" si="1"/>
        <v>0</v>
      </c>
      <c r="H35" s="33"/>
      <c r="I35" s="33"/>
      <c r="J35" s="33"/>
      <c r="K35" s="33"/>
      <c r="L35" s="33"/>
      <c r="M35" s="33"/>
      <c r="N35" s="53"/>
    </row>
    <row r="36" spans="1:14" s="14" customFormat="1" ht="47.25" customHeight="1" hidden="1">
      <c r="A36" s="41" t="s">
        <v>152</v>
      </c>
      <c r="B36" s="39" t="s">
        <v>272</v>
      </c>
      <c r="C36" s="39"/>
      <c r="D36" s="39" t="s">
        <v>12</v>
      </c>
      <c r="E36" s="42" t="s">
        <v>7</v>
      </c>
      <c r="F36" s="42" t="s">
        <v>7</v>
      </c>
      <c r="G36" s="40">
        <f t="shared" si="1"/>
        <v>0</v>
      </c>
      <c r="H36" s="40">
        <f aca="true" t="shared" si="6" ref="H36:N36">H37</f>
        <v>0</v>
      </c>
      <c r="I36" s="40">
        <f t="shared" si="6"/>
        <v>0</v>
      </c>
      <c r="J36" s="40">
        <f t="shared" si="6"/>
        <v>0</v>
      </c>
      <c r="K36" s="40">
        <f t="shared" si="6"/>
        <v>0</v>
      </c>
      <c r="L36" s="40">
        <f t="shared" si="6"/>
        <v>0</v>
      </c>
      <c r="M36" s="40">
        <f t="shared" si="6"/>
        <v>0</v>
      </c>
      <c r="N36" s="55">
        <f t="shared" si="6"/>
        <v>0</v>
      </c>
    </row>
    <row r="37" spans="1:14" s="10" customFormat="1" ht="54.75" customHeight="1" hidden="1">
      <c r="A37" s="34" t="s">
        <v>153</v>
      </c>
      <c r="B37" s="80" t="s">
        <v>272</v>
      </c>
      <c r="C37" s="80"/>
      <c r="D37" s="80" t="s">
        <v>276</v>
      </c>
      <c r="E37" s="80" t="s">
        <v>109</v>
      </c>
      <c r="F37" s="80" t="s">
        <v>119</v>
      </c>
      <c r="G37" s="33">
        <f t="shared" si="1"/>
        <v>0</v>
      </c>
      <c r="H37" s="33"/>
      <c r="I37" s="33"/>
      <c r="J37" s="33"/>
      <c r="K37" s="33"/>
      <c r="L37" s="33"/>
      <c r="M37" s="33"/>
      <c r="N37" s="53"/>
    </row>
    <row r="38" spans="1:14" s="14" customFormat="1" ht="31.5" customHeight="1" hidden="1">
      <c r="A38" s="41" t="s">
        <v>154</v>
      </c>
      <c r="B38" s="39" t="s">
        <v>272</v>
      </c>
      <c r="C38" s="39"/>
      <c r="D38" s="39" t="s">
        <v>12</v>
      </c>
      <c r="E38" s="42" t="s">
        <v>7</v>
      </c>
      <c r="F38" s="42" t="s">
        <v>7</v>
      </c>
      <c r="G38" s="40">
        <f t="shared" si="1"/>
        <v>0</v>
      </c>
      <c r="H38" s="40">
        <f aca="true" t="shared" si="7" ref="H38:N38">H39</f>
        <v>0</v>
      </c>
      <c r="I38" s="40">
        <f t="shared" si="7"/>
        <v>0</v>
      </c>
      <c r="J38" s="40">
        <f t="shared" si="7"/>
        <v>0</v>
      </c>
      <c r="K38" s="40">
        <f t="shared" si="7"/>
        <v>0</v>
      </c>
      <c r="L38" s="40">
        <f t="shared" si="7"/>
        <v>0</v>
      </c>
      <c r="M38" s="40">
        <f t="shared" si="7"/>
        <v>0</v>
      </c>
      <c r="N38" s="55">
        <f t="shared" si="7"/>
        <v>0</v>
      </c>
    </row>
    <row r="39" spans="1:14" s="10" customFormat="1" ht="41.25" customHeight="1" hidden="1">
      <c r="A39" s="34" t="s">
        <v>155</v>
      </c>
      <c r="B39" s="80" t="s">
        <v>272</v>
      </c>
      <c r="C39" s="80"/>
      <c r="D39" s="80" t="s">
        <v>276</v>
      </c>
      <c r="E39" s="80" t="s">
        <v>109</v>
      </c>
      <c r="F39" s="80" t="s">
        <v>120</v>
      </c>
      <c r="G39" s="33">
        <f t="shared" si="1"/>
        <v>0</v>
      </c>
      <c r="H39" s="33"/>
      <c r="I39" s="33"/>
      <c r="J39" s="33"/>
      <c r="K39" s="33"/>
      <c r="L39" s="33"/>
      <c r="M39" s="33"/>
      <c r="N39" s="53"/>
    </row>
    <row r="40" spans="1:14" s="11" customFormat="1" ht="99.75" customHeight="1" hidden="1">
      <c r="A40" s="44" t="s">
        <v>122</v>
      </c>
      <c r="B40" s="38" t="s">
        <v>272</v>
      </c>
      <c r="C40" s="36" t="s">
        <v>7</v>
      </c>
      <c r="D40" s="36" t="s">
        <v>7</v>
      </c>
      <c r="E40" s="38" t="s">
        <v>123</v>
      </c>
      <c r="F40" s="36" t="s">
        <v>7</v>
      </c>
      <c r="G40" s="43">
        <f t="shared" si="1"/>
        <v>0</v>
      </c>
      <c r="H40" s="43">
        <f aca="true" t="shared" si="8" ref="H40:N40">H41+H42</f>
        <v>0</v>
      </c>
      <c r="I40" s="43">
        <f t="shared" si="8"/>
        <v>0</v>
      </c>
      <c r="J40" s="43">
        <f t="shared" si="8"/>
        <v>0</v>
      </c>
      <c r="K40" s="43">
        <f t="shared" si="8"/>
        <v>0</v>
      </c>
      <c r="L40" s="43">
        <f t="shared" si="8"/>
        <v>0</v>
      </c>
      <c r="M40" s="43">
        <f t="shared" si="8"/>
        <v>0</v>
      </c>
      <c r="N40" s="54">
        <f t="shared" si="8"/>
        <v>0</v>
      </c>
    </row>
    <row r="41" spans="1:14" s="10" customFormat="1" ht="30" customHeight="1" hidden="1">
      <c r="A41" s="34" t="s">
        <v>13</v>
      </c>
      <c r="B41" s="80" t="s">
        <v>272</v>
      </c>
      <c r="C41" s="80"/>
      <c r="D41" s="80" t="s">
        <v>276</v>
      </c>
      <c r="E41" s="80" t="s">
        <v>123</v>
      </c>
      <c r="F41" s="35" t="s">
        <v>7</v>
      </c>
      <c r="G41" s="33">
        <f t="shared" si="1"/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53">
        <v>0</v>
      </c>
    </row>
    <row r="42" spans="1:14" s="10" customFormat="1" ht="30" customHeight="1" hidden="1">
      <c r="A42" s="34" t="s">
        <v>38</v>
      </c>
      <c r="B42" s="80" t="s">
        <v>272</v>
      </c>
      <c r="C42" s="80"/>
      <c r="D42" s="80" t="s">
        <v>276</v>
      </c>
      <c r="E42" s="80" t="s">
        <v>123</v>
      </c>
      <c r="F42" s="35" t="s">
        <v>7</v>
      </c>
      <c r="G42" s="33">
        <f t="shared" si="1"/>
        <v>0</v>
      </c>
      <c r="H42" s="33"/>
      <c r="I42" s="33"/>
      <c r="J42" s="33"/>
      <c r="K42" s="33"/>
      <c r="L42" s="33"/>
      <c r="M42" s="33"/>
      <c r="N42" s="53"/>
    </row>
    <row r="43" spans="1:14" s="11" customFormat="1" ht="30" customHeight="1">
      <c r="A43" s="44" t="s">
        <v>124</v>
      </c>
      <c r="B43" s="36" t="s">
        <v>7</v>
      </c>
      <c r="C43" s="36" t="s">
        <v>7</v>
      </c>
      <c r="D43" s="36" t="s">
        <v>7</v>
      </c>
      <c r="E43" s="36" t="s">
        <v>7</v>
      </c>
      <c r="F43" s="36" t="s">
        <v>7</v>
      </c>
      <c r="G43" s="43">
        <f t="shared" si="1"/>
        <v>7641500</v>
      </c>
      <c r="H43" s="43">
        <f aca="true" t="shared" si="9" ref="H43:N43">SUM(H44:H48)</f>
        <v>0</v>
      </c>
      <c r="I43" s="43">
        <f t="shared" si="9"/>
        <v>0</v>
      </c>
      <c r="J43" s="43">
        <f t="shared" si="9"/>
        <v>0</v>
      </c>
      <c r="K43" s="43">
        <f t="shared" si="9"/>
        <v>0</v>
      </c>
      <c r="L43" s="43">
        <f t="shared" si="9"/>
        <v>7641500</v>
      </c>
      <c r="M43" s="43">
        <f t="shared" si="9"/>
        <v>0</v>
      </c>
      <c r="N43" s="54">
        <f t="shared" si="9"/>
        <v>0</v>
      </c>
    </row>
    <row r="44" spans="1:14" s="11" customFormat="1" ht="30" customHeight="1">
      <c r="A44" s="34" t="s">
        <v>128</v>
      </c>
      <c r="B44" s="80" t="s">
        <v>272</v>
      </c>
      <c r="C44" s="80"/>
      <c r="D44" s="80" t="s">
        <v>272</v>
      </c>
      <c r="E44" s="80" t="s">
        <v>125</v>
      </c>
      <c r="F44" s="35" t="s">
        <v>7</v>
      </c>
      <c r="G44" s="33">
        <f t="shared" si="1"/>
        <v>1500</v>
      </c>
      <c r="H44" s="43">
        <v>0</v>
      </c>
      <c r="I44" s="43">
        <v>0</v>
      </c>
      <c r="J44" s="43">
        <v>0</v>
      </c>
      <c r="K44" s="33">
        <v>0</v>
      </c>
      <c r="L44" s="33">
        <v>1500</v>
      </c>
      <c r="M44" s="33">
        <v>0</v>
      </c>
      <c r="N44" s="53">
        <v>0</v>
      </c>
    </row>
    <row r="45" spans="1:14" s="11" customFormat="1" ht="30" customHeight="1">
      <c r="A45" s="34" t="s">
        <v>128</v>
      </c>
      <c r="B45" s="80" t="s">
        <v>272</v>
      </c>
      <c r="C45" s="80"/>
      <c r="D45" s="80" t="s">
        <v>291</v>
      </c>
      <c r="E45" s="80" t="s">
        <v>125</v>
      </c>
      <c r="F45" s="35" t="s">
        <v>7</v>
      </c>
      <c r="G45" s="33">
        <f t="shared" si="1"/>
        <v>570000</v>
      </c>
      <c r="H45" s="43">
        <v>0</v>
      </c>
      <c r="I45" s="43">
        <v>0</v>
      </c>
      <c r="J45" s="43">
        <v>0</v>
      </c>
      <c r="K45" s="33">
        <v>0</v>
      </c>
      <c r="L45" s="33">
        <v>570000</v>
      </c>
      <c r="M45" s="33">
        <v>0</v>
      </c>
      <c r="N45" s="53">
        <v>0</v>
      </c>
    </row>
    <row r="46" spans="1:14" s="11" customFormat="1" ht="30" customHeight="1">
      <c r="A46" s="34" t="s">
        <v>128</v>
      </c>
      <c r="B46" s="80" t="s">
        <v>272</v>
      </c>
      <c r="C46" s="80"/>
      <c r="D46" s="80" t="s">
        <v>292</v>
      </c>
      <c r="E46" s="80" t="s">
        <v>125</v>
      </c>
      <c r="F46" s="35" t="s">
        <v>7</v>
      </c>
      <c r="G46" s="33">
        <f t="shared" si="1"/>
        <v>0</v>
      </c>
      <c r="H46" s="43"/>
      <c r="I46" s="43"/>
      <c r="J46" s="43"/>
      <c r="K46" s="33"/>
      <c r="L46" s="33"/>
      <c r="M46" s="33"/>
      <c r="N46" s="53"/>
    </row>
    <row r="47" spans="1:14" s="11" customFormat="1" ht="30" customHeight="1">
      <c r="A47" s="34" t="s">
        <v>128</v>
      </c>
      <c r="B47" s="80" t="s">
        <v>272</v>
      </c>
      <c r="C47" s="80"/>
      <c r="D47" s="80" t="s">
        <v>293</v>
      </c>
      <c r="E47" s="80" t="s">
        <v>125</v>
      </c>
      <c r="F47" s="35" t="s">
        <v>7</v>
      </c>
      <c r="G47" s="33">
        <f t="shared" si="1"/>
        <v>70000</v>
      </c>
      <c r="H47" s="43">
        <v>0</v>
      </c>
      <c r="I47" s="43">
        <v>0</v>
      </c>
      <c r="J47" s="43">
        <v>0</v>
      </c>
      <c r="K47" s="33">
        <v>0</v>
      </c>
      <c r="L47" s="33">
        <v>70000</v>
      </c>
      <c r="M47" s="33">
        <v>0</v>
      </c>
      <c r="N47" s="53">
        <v>0</v>
      </c>
    </row>
    <row r="48" spans="1:14" s="11" customFormat="1" ht="30" customHeight="1">
      <c r="A48" s="34" t="s">
        <v>127</v>
      </c>
      <c r="B48" s="80" t="s">
        <v>272</v>
      </c>
      <c r="C48" s="80"/>
      <c r="D48" s="80" t="s">
        <v>276</v>
      </c>
      <c r="E48" s="80" t="s">
        <v>126</v>
      </c>
      <c r="F48" s="35" t="s">
        <v>7</v>
      </c>
      <c r="G48" s="33">
        <f t="shared" si="1"/>
        <v>7000000</v>
      </c>
      <c r="H48" s="43">
        <v>0</v>
      </c>
      <c r="I48" s="43">
        <v>0</v>
      </c>
      <c r="J48" s="43">
        <v>0</v>
      </c>
      <c r="K48" s="33">
        <v>0</v>
      </c>
      <c r="L48" s="33">
        <v>7000000</v>
      </c>
      <c r="M48" s="33">
        <v>0</v>
      </c>
      <c r="N48" s="53">
        <v>0</v>
      </c>
    </row>
    <row r="49" spans="1:14" s="11" customFormat="1" ht="21" customHeight="1">
      <c r="A49" s="44" t="s">
        <v>121</v>
      </c>
      <c r="B49" s="38" t="s">
        <v>273</v>
      </c>
      <c r="C49" s="38"/>
      <c r="D49" s="38" t="s">
        <v>14</v>
      </c>
      <c r="E49" s="36" t="s">
        <v>7</v>
      </c>
      <c r="F49" s="36" t="s">
        <v>7</v>
      </c>
      <c r="G49" s="43">
        <f t="shared" si="1"/>
        <v>1871320</v>
      </c>
      <c r="H49" s="43">
        <f>SUM(H50:H57)</f>
        <v>0</v>
      </c>
      <c r="I49" s="43">
        <f>SUM(I50:I57)</f>
        <v>0</v>
      </c>
      <c r="J49" s="43">
        <f>SUM(J50:J57)</f>
        <v>1871320</v>
      </c>
      <c r="K49" s="43">
        <f>SUM(K50:K53)</f>
        <v>0</v>
      </c>
      <c r="L49" s="43">
        <f>SUM(L50:L57)</f>
        <v>0</v>
      </c>
      <c r="M49" s="43">
        <f>SUM(M50:M57)</f>
        <v>0</v>
      </c>
      <c r="N49" s="54">
        <f>SUM(N50:N57)</f>
        <v>0</v>
      </c>
    </row>
    <row r="50" spans="1:14" s="10" customFormat="1" ht="38.25" customHeight="1">
      <c r="A50" s="82" t="s">
        <v>401</v>
      </c>
      <c r="B50" s="80" t="s">
        <v>274</v>
      </c>
      <c r="C50" s="80"/>
      <c r="D50" s="80" t="s">
        <v>275</v>
      </c>
      <c r="E50" s="35" t="s">
        <v>7</v>
      </c>
      <c r="F50" s="35" t="s">
        <v>402</v>
      </c>
      <c r="G50" s="33">
        <f t="shared" si="1"/>
        <v>1182110</v>
      </c>
      <c r="H50" s="33">
        <v>0</v>
      </c>
      <c r="I50" s="33">
        <v>0</v>
      </c>
      <c r="J50" s="33">
        <v>1182110</v>
      </c>
      <c r="K50" s="33">
        <v>0</v>
      </c>
      <c r="L50" s="33">
        <v>0</v>
      </c>
      <c r="M50" s="33">
        <v>0</v>
      </c>
      <c r="N50" s="53">
        <v>0</v>
      </c>
    </row>
    <row r="51" spans="1:14" s="10" customFormat="1" ht="21" customHeight="1">
      <c r="A51" s="82" t="s">
        <v>403</v>
      </c>
      <c r="B51" s="80" t="s">
        <v>274</v>
      </c>
      <c r="C51" s="80"/>
      <c r="D51" s="80" t="s">
        <v>275</v>
      </c>
      <c r="E51" s="35" t="s">
        <v>7</v>
      </c>
      <c r="F51" s="35" t="s">
        <v>404</v>
      </c>
      <c r="G51" s="33">
        <f t="shared" si="1"/>
        <v>689210</v>
      </c>
      <c r="H51" s="33">
        <v>0</v>
      </c>
      <c r="I51" s="33">
        <v>0</v>
      </c>
      <c r="J51" s="33">
        <v>689210</v>
      </c>
      <c r="K51" s="33">
        <v>0</v>
      </c>
      <c r="L51" s="33">
        <v>0</v>
      </c>
      <c r="M51" s="33">
        <v>0</v>
      </c>
      <c r="N51" s="53">
        <v>0</v>
      </c>
    </row>
    <row r="52" spans="1:14" s="10" customFormat="1" ht="21" customHeight="1">
      <c r="A52" s="82" t="s">
        <v>405</v>
      </c>
      <c r="B52" s="80" t="s">
        <v>274</v>
      </c>
      <c r="C52" s="80"/>
      <c r="D52" s="80" t="s">
        <v>275</v>
      </c>
      <c r="E52" s="35" t="s">
        <v>7</v>
      </c>
      <c r="F52" s="35" t="s">
        <v>406</v>
      </c>
      <c r="G52" s="33">
        <f t="shared" si="1"/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53">
        <v>0</v>
      </c>
    </row>
    <row r="53" spans="1:14" s="10" customFormat="1" ht="21" customHeight="1">
      <c r="A53" s="82" t="s">
        <v>407</v>
      </c>
      <c r="B53" s="80" t="s">
        <v>274</v>
      </c>
      <c r="C53" s="80"/>
      <c r="D53" s="80" t="s">
        <v>275</v>
      </c>
      <c r="E53" s="35" t="s">
        <v>7</v>
      </c>
      <c r="F53" s="35" t="s">
        <v>408</v>
      </c>
      <c r="G53" s="33">
        <f t="shared" si="1"/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53">
        <v>0</v>
      </c>
    </row>
    <row r="54" spans="1:14" s="11" customFormat="1" ht="30" customHeight="1">
      <c r="A54" s="82" t="s">
        <v>409</v>
      </c>
      <c r="B54" s="80" t="s">
        <v>274</v>
      </c>
      <c r="C54" s="80"/>
      <c r="D54" s="80" t="s">
        <v>275</v>
      </c>
      <c r="E54" s="35" t="s">
        <v>7</v>
      </c>
      <c r="F54" s="35" t="s">
        <v>410</v>
      </c>
      <c r="G54" s="33">
        <f t="shared" si="1"/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53">
        <v>0</v>
      </c>
    </row>
    <row r="55" spans="1:14" s="11" customFormat="1" ht="30" customHeight="1">
      <c r="A55" s="82" t="s">
        <v>512</v>
      </c>
      <c r="B55" s="80" t="s">
        <v>274</v>
      </c>
      <c r="C55" s="80"/>
      <c r="D55" s="80" t="s">
        <v>275</v>
      </c>
      <c r="E55" s="35" t="s">
        <v>7</v>
      </c>
      <c r="F55" s="35" t="s">
        <v>513</v>
      </c>
      <c r="G55" s="33">
        <f>H55+J55+K55+L55</f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53">
        <v>0</v>
      </c>
    </row>
    <row r="56" spans="1:14" s="11" customFormat="1" ht="30" customHeight="1">
      <c r="A56" s="82" t="s">
        <v>411</v>
      </c>
      <c r="B56" s="80" t="s">
        <v>274</v>
      </c>
      <c r="C56" s="80"/>
      <c r="D56" s="80" t="s">
        <v>275</v>
      </c>
      <c r="E56" s="35" t="s">
        <v>7</v>
      </c>
      <c r="F56" s="35" t="s">
        <v>412</v>
      </c>
      <c r="G56" s="33">
        <f t="shared" si="1"/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53">
        <v>0</v>
      </c>
    </row>
    <row r="57" spans="1:14" s="51" customFormat="1" ht="30" customHeight="1">
      <c r="A57" s="44" t="s">
        <v>129</v>
      </c>
      <c r="B57" s="38" t="s">
        <v>274</v>
      </c>
      <c r="C57" s="38"/>
      <c r="D57" s="38" t="s">
        <v>294</v>
      </c>
      <c r="E57" s="36" t="s">
        <v>7</v>
      </c>
      <c r="F57" s="38"/>
      <c r="G57" s="43">
        <f>H57+J57+K57+L57</f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54">
        <v>0</v>
      </c>
    </row>
    <row r="58" spans="1:14" s="10" customFormat="1" ht="30" customHeight="1">
      <c r="A58" s="44" t="s">
        <v>39</v>
      </c>
      <c r="B58" s="38" t="s">
        <v>277</v>
      </c>
      <c r="C58" s="36" t="s">
        <v>7</v>
      </c>
      <c r="D58" s="36" t="s">
        <v>7</v>
      </c>
      <c r="E58" s="36" t="s">
        <v>7</v>
      </c>
      <c r="F58" s="36" t="s">
        <v>7</v>
      </c>
      <c r="G58" s="43">
        <f t="shared" si="1"/>
        <v>68103606.77</v>
      </c>
      <c r="H58" s="43">
        <f>H59+H68+H71+H76</f>
        <v>57176780</v>
      </c>
      <c r="I58" s="43">
        <f>I59+I68+I71+I76</f>
        <v>0</v>
      </c>
      <c r="J58" s="43">
        <f>J59+J68+J71+J76</f>
        <v>1871320</v>
      </c>
      <c r="K58" s="43">
        <v>0</v>
      </c>
      <c r="L58" s="43">
        <f>L59+L68+L71+L76</f>
        <v>9055506.77</v>
      </c>
      <c r="M58" s="43">
        <f>M59+M68+M71+M76</f>
        <v>0</v>
      </c>
      <c r="N58" s="54">
        <f>N59+N68+N71+N76</f>
        <v>0</v>
      </c>
    </row>
    <row r="59" spans="1:14" s="10" customFormat="1" ht="30" customHeight="1">
      <c r="A59" s="47" t="s">
        <v>297</v>
      </c>
      <c r="B59" s="48" t="s">
        <v>296</v>
      </c>
      <c r="C59" s="48" t="s">
        <v>269</v>
      </c>
      <c r="D59" s="49" t="s">
        <v>7</v>
      </c>
      <c r="E59" s="49"/>
      <c r="F59" s="49"/>
      <c r="G59" s="50">
        <f t="shared" si="1"/>
        <v>45772220</v>
      </c>
      <c r="H59" s="50">
        <f>SUM(H60:H67)</f>
        <v>45772220</v>
      </c>
      <c r="I59" s="50">
        <f aca="true" t="shared" si="10" ref="I59:N59">SUM(I62:I67)</f>
        <v>0</v>
      </c>
      <c r="J59" s="50">
        <f t="shared" si="10"/>
        <v>0</v>
      </c>
      <c r="K59" s="50">
        <f t="shared" si="10"/>
        <v>0</v>
      </c>
      <c r="L59" s="50">
        <f t="shared" si="10"/>
        <v>0</v>
      </c>
      <c r="M59" s="50">
        <f t="shared" si="10"/>
        <v>0</v>
      </c>
      <c r="N59" s="56">
        <f t="shared" si="10"/>
        <v>0</v>
      </c>
    </row>
    <row r="60" spans="1:14" s="10" customFormat="1" ht="30" customHeight="1">
      <c r="A60" s="155" t="s">
        <v>130</v>
      </c>
      <c r="B60" s="80" t="s">
        <v>15</v>
      </c>
      <c r="C60" s="80" t="s">
        <v>288</v>
      </c>
      <c r="D60" s="80" t="s">
        <v>15</v>
      </c>
      <c r="E60" s="35" t="s">
        <v>413</v>
      </c>
      <c r="F60" s="35" t="s">
        <v>110</v>
      </c>
      <c r="G60" s="33">
        <f t="shared" si="1"/>
        <v>3113103</v>
      </c>
      <c r="H60" s="33">
        <v>3113103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53">
        <v>0</v>
      </c>
    </row>
    <row r="61" spans="1:14" s="10" customFormat="1" ht="30" customHeight="1">
      <c r="A61" s="156"/>
      <c r="B61" s="80" t="s">
        <v>15</v>
      </c>
      <c r="C61" s="80" t="s">
        <v>288</v>
      </c>
      <c r="D61" s="80" t="s">
        <v>15</v>
      </c>
      <c r="E61" s="35" t="s">
        <v>414</v>
      </c>
      <c r="F61" s="35" t="s">
        <v>112</v>
      </c>
      <c r="G61" s="33">
        <f t="shared" si="1"/>
        <v>21268687</v>
      </c>
      <c r="H61" s="33">
        <v>21268687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53">
        <v>0</v>
      </c>
    </row>
    <row r="62" spans="1:14" s="51" customFormat="1" ht="38.25" customHeight="1">
      <c r="A62" s="157"/>
      <c r="B62" s="80" t="s">
        <v>15</v>
      </c>
      <c r="C62" s="80" t="s">
        <v>288</v>
      </c>
      <c r="D62" s="80" t="s">
        <v>15</v>
      </c>
      <c r="E62" s="35" t="s">
        <v>414</v>
      </c>
      <c r="F62" s="35" t="s">
        <v>134</v>
      </c>
      <c r="G62" s="33">
        <f t="shared" si="1"/>
        <v>10741989</v>
      </c>
      <c r="H62" s="33">
        <v>10741989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53">
        <v>0</v>
      </c>
    </row>
    <row r="63" spans="1:14" s="10" customFormat="1" ht="30" customHeight="1">
      <c r="A63" s="34" t="s">
        <v>22</v>
      </c>
      <c r="B63" s="80" t="s">
        <v>15</v>
      </c>
      <c r="C63" s="80" t="s">
        <v>287</v>
      </c>
      <c r="D63" s="80" t="s">
        <v>16</v>
      </c>
      <c r="E63" s="35" t="s">
        <v>415</v>
      </c>
      <c r="F63" s="35" t="s">
        <v>110</v>
      </c>
      <c r="G63" s="33">
        <f t="shared" si="1"/>
        <v>1800</v>
      </c>
      <c r="H63" s="33">
        <v>1800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53">
        <v>0</v>
      </c>
    </row>
    <row r="64" spans="1:14" s="10" customFormat="1" ht="30" customHeight="1">
      <c r="A64" s="34" t="s">
        <v>304</v>
      </c>
      <c r="B64" s="80" t="s">
        <v>15</v>
      </c>
      <c r="C64" s="80" t="s">
        <v>287</v>
      </c>
      <c r="D64" s="80" t="s">
        <v>19</v>
      </c>
      <c r="E64" s="35" t="s">
        <v>416</v>
      </c>
      <c r="F64" s="35" t="s">
        <v>113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53">
        <v>0</v>
      </c>
    </row>
    <row r="65" spans="1:14" s="51" customFormat="1" ht="30" customHeight="1">
      <c r="A65" s="155" t="s">
        <v>23</v>
      </c>
      <c r="B65" s="80" t="s">
        <v>15</v>
      </c>
      <c r="C65" s="80" t="s">
        <v>289</v>
      </c>
      <c r="D65" s="80" t="s">
        <v>17</v>
      </c>
      <c r="E65" s="35" t="s">
        <v>417</v>
      </c>
      <c r="F65" s="35" t="s">
        <v>110</v>
      </c>
      <c r="G65" s="33">
        <f>H65+J65+K65+L65</f>
        <v>946197</v>
      </c>
      <c r="H65" s="33">
        <v>946197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53">
        <v>0</v>
      </c>
    </row>
    <row r="66" spans="1:14" s="10" customFormat="1" ht="30" customHeight="1">
      <c r="A66" s="156"/>
      <c r="B66" s="80" t="s">
        <v>15</v>
      </c>
      <c r="C66" s="80" t="s">
        <v>289</v>
      </c>
      <c r="D66" s="80" t="s">
        <v>17</v>
      </c>
      <c r="E66" s="35" t="s">
        <v>418</v>
      </c>
      <c r="F66" s="35" t="s">
        <v>112</v>
      </c>
      <c r="G66" s="33">
        <f>H66+J66+K66+L66</f>
        <v>6438243</v>
      </c>
      <c r="H66" s="33">
        <v>6438243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53">
        <v>0</v>
      </c>
    </row>
    <row r="67" spans="1:14" s="10" customFormat="1" ht="30" customHeight="1">
      <c r="A67" s="157"/>
      <c r="B67" s="80" t="s">
        <v>15</v>
      </c>
      <c r="C67" s="80" t="s">
        <v>289</v>
      </c>
      <c r="D67" s="80" t="s">
        <v>17</v>
      </c>
      <c r="E67" s="35" t="s">
        <v>418</v>
      </c>
      <c r="F67" s="35" t="s">
        <v>134</v>
      </c>
      <c r="G67" s="33">
        <f t="shared" si="1"/>
        <v>3262201</v>
      </c>
      <c r="H67" s="33">
        <v>3262201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53">
        <v>0</v>
      </c>
    </row>
    <row r="68" spans="1:14" s="10" customFormat="1" ht="30" customHeight="1">
      <c r="A68" s="47" t="s">
        <v>301</v>
      </c>
      <c r="B68" s="48" t="s">
        <v>298</v>
      </c>
      <c r="C68" s="49" t="s">
        <v>7</v>
      </c>
      <c r="D68" s="49" t="s">
        <v>7</v>
      </c>
      <c r="E68" s="49" t="s">
        <v>7</v>
      </c>
      <c r="F68" s="49" t="s">
        <v>7</v>
      </c>
      <c r="G68" s="50">
        <f t="shared" si="1"/>
        <v>0</v>
      </c>
      <c r="H68" s="50">
        <f aca="true" t="shared" si="11" ref="H68:N68">SUM(H69:H70)</f>
        <v>0</v>
      </c>
      <c r="I68" s="50">
        <f t="shared" si="11"/>
        <v>0</v>
      </c>
      <c r="J68" s="50">
        <f t="shared" si="11"/>
        <v>0</v>
      </c>
      <c r="K68" s="50">
        <f t="shared" si="11"/>
        <v>0</v>
      </c>
      <c r="L68" s="50">
        <f t="shared" si="11"/>
        <v>0</v>
      </c>
      <c r="M68" s="50">
        <f t="shared" si="11"/>
        <v>0</v>
      </c>
      <c r="N68" s="56">
        <f t="shared" si="11"/>
        <v>0</v>
      </c>
    </row>
    <row r="69" spans="1:14" s="10" customFormat="1" ht="30" customHeight="1" hidden="1">
      <c r="A69" s="34" t="s">
        <v>34</v>
      </c>
      <c r="B69" s="80" t="s">
        <v>18</v>
      </c>
      <c r="C69" s="80" t="s">
        <v>287</v>
      </c>
      <c r="D69" s="80" t="s">
        <v>30</v>
      </c>
      <c r="E69" s="35"/>
      <c r="F69" s="35"/>
      <c r="G69" s="33">
        <f t="shared" si="1"/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53"/>
    </row>
    <row r="70" spans="1:14" s="51" customFormat="1" ht="30" customHeight="1" hidden="1">
      <c r="A70" s="34" t="s">
        <v>278</v>
      </c>
      <c r="B70" s="80" t="s">
        <v>18</v>
      </c>
      <c r="C70" s="80" t="s">
        <v>32</v>
      </c>
      <c r="D70" s="80" t="s">
        <v>279</v>
      </c>
      <c r="E70" s="35"/>
      <c r="F70" s="35"/>
      <c r="G70" s="33">
        <f t="shared" si="1"/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53">
        <v>0</v>
      </c>
    </row>
    <row r="71" spans="1:14" s="10" customFormat="1" ht="30" customHeight="1">
      <c r="A71" s="47" t="s">
        <v>302</v>
      </c>
      <c r="B71" s="48" t="s">
        <v>299</v>
      </c>
      <c r="C71" s="49" t="s">
        <v>7</v>
      </c>
      <c r="D71" s="49" t="s">
        <v>7</v>
      </c>
      <c r="E71" s="49" t="s">
        <v>7</v>
      </c>
      <c r="F71" s="49" t="s">
        <v>7</v>
      </c>
      <c r="G71" s="50">
        <f t="shared" si="1"/>
        <v>0</v>
      </c>
      <c r="H71" s="50">
        <f aca="true" t="shared" si="12" ref="H71:N71">SUM(H72:H75)</f>
        <v>0</v>
      </c>
      <c r="I71" s="50">
        <f t="shared" si="12"/>
        <v>0</v>
      </c>
      <c r="J71" s="50">
        <f t="shared" si="12"/>
        <v>0</v>
      </c>
      <c r="K71" s="50">
        <f t="shared" si="12"/>
        <v>0</v>
      </c>
      <c r="L71" s="50">
        <f t="shared" si="12"/>
        <v>0</v>
      </c>
      <c r="M71" s="50">
        <f t="shared" si="12"/>
        <v>0</v>
      </c>
      <c r="N71" s="56">
        <f t="shared" si="12"/>
        <v>0</v>
      </c>
    </row>
    <row r="72" spans="1:14" s="10" customFormat="1" ht="30" customHeight="1" hidden="1">
      <c r="A72" s="34" t="s">
        <v>283</v>
      </c>
      <c r="B72" s="80" t="s">
        <v>282</v>
      </c>
      <c r="C72" s="80" t="s">
        <v>284</v>
      </c>
      <c r="D72" s="80" t="s">
        <v>279</v>
      </c>
      <c r="E72" s="35"/>
      <c r="F72" s="35"/>
      <c r="G72" s="33">
        <f t="shared" si="1"/>
        <v>0</v>
      </c>
      <c r="H72" s="33"/>
      <c r="I72" s="33"/>
      <c r="J72" s="33"/>
      <c r="K72" s="33"/>
      <c r="L72" s="33"/>
      <c r="M72" s="33"/>
      <c r="N72" s="53"/>
    </row>
    <row r="73" spans="1:14" s="10" customFormat="1" ht="30" customHeight="1">
      <c r="A73" s="34" t="s">
        <v>283</v>
      </c>
      <c r="B73" s="80" t="s">
        <v>282</v>
      </c>
      <c r="C73" s="80" t="s">
        <v>285</v>
      </c>
      <c r="D73" s="80" t="s">
        <v>286</v>
      </c>
      <c r="E73" s="35" t="s">
        <v>419</v>
      </c>
      <c r="F73" s="35" t="s">
        <v>133</v>
      </c>
      <c r="G73" s="33">
        <f t="shared" si="1"/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53">
        <v>0</v>
      </c>
    </row>
    <row r="74" spans="1:14" s="10" customFormat="1" ht="30" customHeight="1" hidden="1">
      <c r="A74" s="34" t="s">
        <v>283</v>
      </c>
      <c r="B74" s="80" t="s">
        <v>282</v>
      </c>
      <c r="C74" s="80" t="s">
        <v>305</v>
      </c>
      <c r="D74" s="80" t="s">
        <v>286</v>
      </c>
      <c r="E74" s="35"/>
      <c r="F74" s="35"/>
      <c r="G74" s="33">
        <f t="shared" si="1"/>
        <v>0</v>
      </c>
      <c r="H74" s="33"/>
      <c r="I74" s="33"/>
      <c r="J74" s="33"/>
      <c r="K74" s="33"/>
      <c r="L74" s="33"/>
      <c r="M74" s="33"/>
      <c r="N74" s="53"/>
    </row>
    <row r="75" spans="1:14" s="10" customFormat="1" ht="30" customHeight="1" hidden="1">
      <c r="A75" s="34" t="s">
        <v>283</v>
      </c>
      <c r="B75" s="80" t="s">
        <v>282</v>
      </c>
      <c r="C75" s="80" t="s">
        <v>306</v>
      </c>
      <c r="D75" s="80" t="s">
        <v>286</v>
      </c>
      <c r="E75" s="35"/>
      <c r="F75" s="35"/>
      <c r="G75" s="33">
        <f t="shared" si="1"/>
        <v>0</v>
      </c>
      <c r="H75" s="33"/>
      <c r="I75" s="33"/>
      <c r="J75" s="33"/>
      <c r="K75" s="33"/>
      <c r="L75" s="33"/>
      <c r="M75" s="33"/>
      <c r="N75" s="53"/>
    </row>
    <row r="76" spans="1:14" s="10" customFormat="1" ht="30" customHeight="1">
      <c r="A76" s="47" t="s">
        <v>303</v>
      </c>
      <c r="B76" s="48" t="s">
        <v>300</v>
      </c>
      <c r="C76" s="49" t="s">
        <v>7</v>
      </c>
      <c r="D76" s="49" t="s">
        <v>7</v>
      </c>
      <c r="E76" s="49" t="s">
        <v>7</v>
      </c>
      <c r="F76" s="49" t="s">
        <v>7</v>
      </c>
      <c r="G76" s="50">
        <f t="shared" si="1"/>
        <v>22331386.77</v>
      </c>
      <c r="H76" s="50">
        <f aca="true" t="shared" si="13" ref="H76:N76">SUM(H77:H108)</f>
        <v>11404560</v>
      </c>
      <c r="I76" s="50">
        <f t="shared" si="13"/>
        <v>0</v>
      </c>
      <c r="J76" s="50">
        <f t="shared" si="13"/>
        <v>1871320</v>
      </c>
      <c r="K76" s="50">
        <f t="shared" si="13"/>
        <v>0</v>
      </c>
      <c r="L76" s="50">
        <f t="shared" si="13"/>
        <v>9055506.77</v>
      </c>
      <c r="M76" s="50">
        <f t="shared" si="13"/>
        <v>0</v>
      </c>
      <c r="N76" s="56">
        <f t="shared" si="13"/>
        <v>0</v>
      </c>
    </row>
    <row r="77" spans="1:14" s="10" customFormat="1" ht="30" customHeight="1">
      <c r="A77" s="34" t="s">
        <v>24</v>
      </c>
      <c r="B77" s="80" t="s">
        <v>281</v>
      </c>
      <c r="C77" s="80" t="s">
        <v>284</v>
      </c>
      <c r="D77" s="80" t="s">
        <v>18</v>
      </c>
      <c r="E77" s="35" t="s">
        <v>420</v>
      </c>
      <c r="F77" s="35" t="s">
        <v>113</v>
      </c>
      <c r="G77" s="33">
        <f t="shared" si="1"/>
        <v>101800</v>
      </c>
      <c r="H77" s="33">
        <v>101800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53">
        <v>0</v>
      </c>
    </row>
    <row r="78" spans="1:14" s="10" customFormat="1" ht="30" customHeight="1">
      <c r="A78" s="34" t="s">
        <v>25</v>
      </c>
      <c r="B78" s="80" t="s">
        <v>281</v>
      </c>
      <c r="C78" s="80" t="s">
        <v>284</v>
      </c>
      <c r="D78" s="80" t="s">
        <v>19</v>
      </c>
      <c r="E78" s="35" t="s">
        <v>416</v>
      </c>
      <c r="F78" s="35" t="s">
        <v>113</v>
      </c>
      <c r="G78" s="33">
        <f t="shared" si="1"/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53">
        <v>0</v>
      </c>
    </row>
    <row r="79" spans="1:14" s="10" customFormat="1" ht="30" customHeight="1">
      <c r="A79" s="158" t="s">
        <v>26</v>
      </c>
      <c r="B79" s="80" t="s">
        <v>281</v>
      </c>
      <c r="C79" s="80" t="s">
        <v>284</v>
      </c>
      <c r="D79" s="80" t="s">
        <v>20</v>
      </c>
      <c r="E79" s="35" t="s">
        <v>421</v>
      </c>
      <c r="F79" s="35" t="s">
        <v>113</v>
      </c>
      <c r="G79" s="33">
        <f t="shared" si="1"/>
        <v>4806600</v>
      </c>
      <c r="H79" s="33">
        <v>4806600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53">
        <v>0</v>
      </c>
    </row>
    <row r="80" spans="1:14" s="11" customFormat="1" ht="36" customHeight="1">
      <c r="A80" s="159"/>
      <c r="B80" s="80" t="s">
        <v>281</v>
      </c>
      <c r="C80" s="80" t="s">
        <v>284</v>
      </c>
      <c r="D80" s="80" t="s">
        <v>20</v>
      </c>
      <c r="E80" s="35" t="s">
        <v>422</v>
      </c>
      <c r="F80" s="35" t="s">
        <v>7</v>
      </c>
      <c r="G80" s="33">
        <f t="shared" si="1"/>
        <v>1500</v>
      </c>
      <c r="H80" s="33">
        <v>0</v>
      </c>
      <c r="I80" s="33">
        <v>0</v>
      </c>
      <c r="J80" s="33">
        <v>0</v>
      </c>
      <c r="K80" s="33">
        <v>0</v>
      </c>
      <c r="L80" s="33">
        <v>1500</v>
      </c>
      <c r="M80" s="33">
        <v>0</v>
      </c>
      <c r="N80" s="53">
        <v>0</v>
      </c>
    </row>
    <row r="81" spans="1:14" s="11" customFormat="1" ht="30" customHeight="1">
      <c r="A81" s="160"/>
      <c r="B81" s="80" t="s">
        <v>281</v>
      </c>
      <c r="C81" s="80" t="s">
        <v>284</v>
      </c>
      <c r="D81" s="80" t="s">
        <v>20</v>
      </c>
      <c r="E81" s="35" t="s">
        <v>7</v>
      </c>
      <c r="F81" s="35" t="s">
        <v>412</v>
      </c>
      <c r="G81" s="33">
        <f t="shared" si="1"/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53">
        <v>0</v>
      </c>
    </row>
    <row r="82" spans="1:14" s="10" customFormat="1" ht="30" customHeight="1">
      <c r="A82" s="34" t="s">
        <v>27</v>
      </c>
      <c r="B82" s="80" t="s">
        <v>281</v>
      </c>
      <c r="C82" s="80" t="s">
        <v>284</v>
      </c>
      <c r="D82" s="80" t="s">
        <v>21</v>
      </c>
      <c r="E82" s="35" t="s">
        <v>7</v>
      </c>
      <c r="F82" s="35" t="s">
        <v>7</v>
      </c>
      <c r="G82" s="33">
        <f t="shared" si="1"/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53">
        <v>0</v>
      </c>
    </row>
    <row r="83" spans="1:14" s="10" customFormat="1" ht="42" customHeight="1">
      <c r="A83" s="155" t="s">
        <v>33</v>
      </c>
      <c r="B83" s="80" t="s">
        <v>281</v>
      </c>
      <c r="C83" s="80" t="s">
        <v>284</v>
      </c>
      <c r="D83" s="80" t="s">
        <v>28</v>
      </c>
      <c r="E83" s="35" t="s">
        <v>423</v>
      </c>
      <c r="F83" s="35" t="s">
        <v>113</v>
      </c>
      <c r="G83" s="33">
        <f t="shared" si="1"/>
        <v>1200000</v>
      </c>
      <c r="H83" s="33">
        <v>1200000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53">
        <v>0</v>
      </c>
    </row>
    <row r="84" spans="1:14" s="10" customFormat="1" ht="39" customHeight="1">
      <c r="A84" s="156"/>
      <c r="B84" s="80" t="s">
        <v>281</v>
      </c>
      <c r="C84" s="80" t="s">
        <v>284</v>
      </c>
      <c r="D84" s="80" t="s">
        <v>28</v>
      </c>
      <c r="E84" s="35" t="s">
        <v>7</v>
      </c>
      <c r="F84" s="35" t="s">
        <v>408</v>
      </c>
      <c r="G84" s="33">
        <f t="shared" si="1"/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53">
        <v>0</v>
      </c>
    </row>
    <row r="85" spans="1:14" s="8" customFormat="1" ht="25.5" customHeight="1">
      <c r="A85" s="156"/>
      <c r="B85" s="80" t="s">
        <v>281</v>
      </c>
      <c r="C85" s="80" t="s">
        <v>284</v>
      </c>
      <c r="D85" s="80" t="s">
        <v>28</v>
      </c>
      <c r="E85" s="35" t="s">
        <v>424</v>
      </c>
      <c r="F85" s="35" t="s">
        <v>7</v>
      </c>
      <c r="G85" s="33">
        <f t="shared" si="1"/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53">
        <v>0</v>
      </c>
    </row>
    <row r="86" spans="1:14" s="9" customFormat="1" ht="43.5" customHeight="1">
      <c r="A86" s="156"/>
      <c r="B86" s="80" t="s">
        <v>281</v>
      </c>
      <c r="C86" s="80" t="s">
        <v>284</v>
      </c>
      <c r="D86" s="80" t="s">
        <v>28</v>
      </c>
      <c r="E86" s="35" t="s">
        <v>7</v>
      </c>
      <c r="F86" s="35" t="s">
        <v>410</v>
      </c>
      <c r="G86" s="33">
        <f t="shared" si="1"/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53">
        <v>0</v>
      </c>
    </row>
    <row r="87" spans="1:14" s="9" customFormat="1" ht="36" customHeight="1">
      <c r="A87" s="157"/>
      <c r="B87" s="80" t="s">
        <v>281</v>
      </c>
      <c r="C87" s="80" t="s">
        <v>284</v>
      </c>
      <c r="D87" s="80" t="s">
        <v>28</v>
      </c>
      <c r="E87" s="35" t="s">
        <v>7</v>
      </c>
      <c r="F87" s="35" t="s">
        <v>406</v>
      </c>
      <c r="G87" s="33">
        <f t="shared" si="1"/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53">
        <v>0</v>
      </c>
    </row>
    <row r="88" spans="1:14" s="10" customFormat="1" ht="26.25" customHeight="1">
      <c r="A88" s="34" t="s">
        <v>40</v>
      </c>
      <c r="B88" s="80" t="s">
        <v>281</v>
      </c>
      <c r="C88" s="80" t="s">
        <v>284</v>
      </c>
      <c r="D88" s="80" t="s">
        <v>29</v>
      </c>
      <c r="E88" s="35" t="s">
        <v>425</v>
      </c>
      <c r="F88" s="35" t="s">
        <v>113</v>
      </c>
      <c r="G88" s="33">
        <f t="shared" si="1"/>
        <v>2649800</v>
      </c>
      <c r="H88" s="33">
        <v>2649800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53">
        <v>0</v>
      </c>
    </row>
    <row r="89" spans="1:14" s="10" customFormat="1" ht="26.25" customHeight="1">
      <c r="A89" s="158" t="s">
        <v>525</v>
      </c>
      <c r="B89" s="80" t="s">
        <v>15</v>
      </c>
      <c r="C89" s="80" t="s">
        <v>288</v>
      </c>
      <c r="D89" s="80" t="s">
        <v>526</v>
      </c>
      <c r="E89" s="35" t="s">
        <v>530</v>
      </c>
      <c r="F89" s="35" t="s">
        <v>110</v>
      </c>
      <c r="G89" s="33">
        <f>H89+J89+K89+L89</f>
        <v>20000</v>
      </c>
      <c r="H89" s="33">
        <v>20000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53">
        <v>0</v>
      </c>
    </row>
    <row r="90" spans="1:14" s="10" customFormat="1" ht="26.25" customHeight="1">
      <c r="A90" s="159"/>
      <c r="B90" s="80" t="s">
        <v>15</v>
      </c>
      <c r="C90" s="80" t="s">
        <v>288</v>
      </c>
      <c r="D90" s="80" t="s">
        <v>526</v>
      </c>
      <c r="E90" s="35" t="s">
        <v>531</v>
      </c>
      <c r="F90" s="35" t="s">
        <v>112</v>
      </c>
      <c r="G90" s="33">
        <f>H90+J90+K90+L90</f>
        <v>50000</v>
      </c>
      <c r="H90" s="33">
        <v>50000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53">
        <v>0</v>
      </c>
    </row>
    <row r="91" spans="1:14" s="10" customFormat="1" ht="26.25" customHeight="1">
      <c r="A91" s="160"/>
      <c r="B91" s="80" t="s">
        <v>15</v>
      </c>
      <c r="C91" s="80" t="s">
        <v>288</v>
      </c>
      <c r="D91" s="80" t="s">
        <v>526</v>
      </c>
      <c r="E91" s="35" t="s">
        <v>531</v>
      </c>
      <c r="F91" s="35" t="s">
        <v>134</v>
      </c>
      <c r="G91" s="33">
        <f>H91+J91+K91+L91</f>
        <v>60000</v>
      </c>
      <c r="H91" s="33">
        <v>60000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53">
        <v>0</v>
      </c>
    </row>
    <row r="92" spans="1:14" s="10" customFormat="1" ht="26.25" customHeight="1">
      <c r="A92" s="155" t="s">
        <v>35</v>
      </c>
      <c r="B92" s="80" t="s">
        <v>30</v>
      </c>
      <c r="C92" s="80" t="s">
        <v>284</v>
      </c>
      <c r="D92" s="80" t="s">
        <v>31</v>
      </c>
      <c r="E92" s="35" t="s">
        <v>426</v>
      </c>
      <c r="F92" s="35" t="s">
        <v>110</v>
      </c>
      <c r="G92" s="33">
        <f t="shared" si="1"/>
        <v>150000</v>
      </c>
      <c r="H92" s="33">
        <v>150000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53">
        <v>0</v>
      </c>
    </row>
    <row r="93" spans="1:14" s="11" customFormat="1" ht="26.25" customHeight="1">
      <c r="A93" s="156"/>
      <c r="B93" s="80" t="s">
        <v>30</v>
      </c>
      <c r="C93" s="80" t="s">
        <v>284</v>
      </c>
      <c r="D93" s="80" t="s">
        <v>31</v>
      </c>
      <c r="E93" s="35" t="s">
        <v>427</v>
      </c>
      <c r="F93" s="35" t="s">
        <v>112</v>
      </c>
      <c r="G93" s="33">
        <f t="shared" si="1"/>
        <v>1899160</v>
      </c>
      <c r="H93" s="33">
        <v>1899160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53">
        <v>0</v>
      </c>
    </row>
    <row r="94" spans="1:14" s="14" customFormat="1" ht="26.25" customHeight="1">
      <c r="A94" s="156"/>
      <c r="B94" s="80" t="s">
        <v>30</v>
      </c>
      <c r="C94" s="80" t="s">
        <v>284</v>
      </c>
      <c r="D94" s="80" t="s">
        <v>31</v>
      </c>
      <c r="E94" s="35" t="s">
        <v>428</v>
      </c>
      <c r="F94" s="35" t="s">
        <v>7</v>
      </c>
      <c r="G94" s="33">
        <f t="shared" si="1"/>
        <v>91494.69</v>
      </c>
      <c r="H94" s="33">
        <v>0</v>
      </c>
      <c r="I94" s="33">
        <v>0</v>
      </c>
      <c r="J94" s="33">
        <v>0</v>
      </c>
      <c r="K94" s="33">
        <v>0</v>
      </c>
      <c r="L94" s="33">
        <v>91494.69</v>
      </c>
      <c r="M94" s="33">
        <v>0</v>
      </c>
      <c r="N94" s="53">
        <v>0</v>
      </c>
    </row>
    <row r="95" spans="1:14" s="10" customFormat="1" ht="36" customHeight="1">
      <c r="A95" s="157"/>
      <c r="B95" s="80" t="s">
        <v>30</v>
      </c>
      <c r="C95" s="80" t="s">
        <v>284</v>
      </c>
      <c r="D95" s="80" t="s">
        <v>31</v>
      </c>
      <c r="E95" s="35" t="s">
        <v>7</v>
      </c>
      <c r="F95" s="35" t="s">
        <v>408</v>
      </c>
      <c r="G95" s="33">
        <f t="shared" si="1"/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53">
        <v>0</v>
      </c>
    </row>
    <row r="96" spans="1:14" s="10" customFormat="1" ht="36" customHeight="1">
      <c r="A96" s="34" t="s">
        <v>35</v>
      </c>
      <c r="B96" s="80" t="s">
        <v>30</v>
      </c>
      <c r="C96" s="80" t="s">
        <v>307</v>
      </c>
      <c r="D96" s="80" t="s">
        <v>31</v>
      </c>
      <c r="E96" s="35"/>
      <c r="F96" s="35"/>
      <c r="G96" s="33">
        <f t="shared" si="1"/>
        <v>0</v>
      </c>
      <c r="H96" s="33"/>
      <c r="I96" s="33"/>
      <c r="J96" s="33"/>
      <c r="K96" s="33"/>
      <c r="L96" s="33"/>
      <c r="M96" s="33"/>
      <c r="N96" s="53"/>
    </row>
    <row r="97" spans="1:14" s="10" customFormat="1" ht="36" customHeight="1">
      <c r="A97" s="155" t="s">
        <v>36</v>
      </c>
      <c r="B97" s="80" t="s">
        <v>30</v>
      </c>
      <c r="C97" s="80" t="s">
        <v>284</v>
      </c>
      <c r="D97" s="80" t="s">
        <v>532</v>
      </c>
      <c r="E97" s="35" t="s">
        <v>535</v>
      </c>
      <c r="F97" s="35" t="s">
        <v>110</v>
      </c>
      <c r="G97" s="33">
        <f t="shared" si="1"/>
        <v>45000</v>
      </c>
      <c r="H97" s="33">
        <v>45000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53">
        <v>0</v>
      </c>
    </row>
    <row r="98" spans="1:14" s="10" customFormat="1" ht="36" customHeight="1">
      <c r="A98" s="156"/>
      <c r="B98" s="80" t="s">
        <v>30</v>
      </c>
      <c r="C98" s="80" t="s">
        <v>284</v>
      </c>
      <c r="D98" s="80" t="s">
        <v>533</v>
      </c>
      <c r="E98" s="35" t="s">
        <v>536</v>
      </c>
      <c r="F98" s="35" t="s">
        <v>110</v>
      </c>
      <c r="G98" s="33">
        <f>H98+J98+K98+L98</f>
        <v>30000</v>
      </c>
      <c r="H98" s="33">
        <v>30000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53">
        <v>0</v>
      </c>
    </row>
    <row r="99" spans="1:14" s="10" customFormat="1" ht="36" customHeight="1">
      <c r="A99" s="156"/>
      <c r="B99" s="80" t="s">
        <v>30</v>
      </c>
      <c r="C99" s="80" t="s">
        <v>284</v>
      </c>
      <c r="D99" s="80" t="s">
        <v>534</v>
      </c>
      <c r="E99" s="35" t="s">
        <v>537</v>
      </c>
      <c r="F99" s="35" t="s">
        <v>110</v>
      </c>
      <c r="G99" s="33">
        <f>H99+J99+K99+L99</f>
        <v>60000</v>
      </c>
      <c r="H99" s="33">
        <v>60000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53">
        <v>0</v>
      </c>
    </row>
    <row r="100" spans="1:14" s="10" customFormat="1" ht="36" customHeight="1">
      <c r="A100" s="156"/>
      <c r="B100" s="80" t="s">
        <v>30</v>
      </c>
      <c r="C100" s="80" t="s">
        <v>284</v>
      </c>
      <c r="D100" s="80" t="s">
        <v>538</v>
      </c>
      <c r="E100" s="35" t="s">
        <v>539</v>
      </c>
      <c r="F100" s="35" t="s">
        <v>110</v>
      </c>
      <c r="G100" s="33">
        <f>H100+J100+K100+L100</f>
        <v>82200</v>
      </c>
      <c r="H100" s="33">
        <v>82200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53">
        <v>0</v>
      </c>
    </row>
    <row r="101" spans="1:14" s="10" customFormat="1" ht="36" customHeight="1">
      <c r="A101" s="156"/>
      <c r="B101" s="80" t="s">
        <v>30</v>
      </c>
      <c r="C101" s="80" t="s">
        <v>284</v>
      </c>
      <c r="D101" s="80" t="s">
        <v>540</v>
      </c>
      <c r="E101" s="35" t="s">
        <v>542</v>
      </c>
      <c r="F101" s="35" t="s">
        <v>110</v>
      </c>
      <c r="G101" s="33">
        <f>H101+J101+K101+L101</f>
        <v>250000</v>
      </c>
      <c r="H101" s="33">
        <v>250000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53">
        <v>0</v>
      </c>
    </row>
    <row r="102" spans="1:14" s="10" customFormat="1" ht="36" customHeight="1">
      <c r="A102" s="156"/>
      <c r="B102" s="80" t="s">
        <v>30</v>
      </c>
      <c r="C102" s="80" t="s">
        <v>284</v>
      </c>
      <c r="D102" s="80" t="s">
        <v>538</v>
      </c>
      <c r="E102" s="35" t="s">
        <v>541</v>
      </c>
      <c r="F102" s="35" t="s">
        <v>112</v>
      </c>
      <c r="G102" s="33">
        <f t="shared" si="1"/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53">
        <v>0</v>
      </c>
    </row>
    <row r="103" spans="1:14" s="10" customFormat="1" ht="66" customHeight="1">
      <c r="A103" s="156"/>
      <c r="B103" s="80" t="s">
        <v>30</v>
      </c>
      <c r="C103" s="80" t="s">
        <v>284</v>
      </c>
      <c r="D103" s="80" t="s">
        <v>527</v>
      </c>
      <c r="E103" s="35" t="s">
        <v>529</v>
      </c>
      <c r="F103" s="35" t="s">
        <v>7</v>
      </c>
      <c r="G103" s="33">
        <f t="shared" si="1"/>
        <v>613602.65</v>
      </c>
      <c r="H103" s="33">
        <v>0</v>
      </c>
      <c r="I103" s="33">
        <v>0</v>
      </c>
      <c r="J103" s="33">
        <v>0</v>
      </c>
      <c r="K103" s="33">
        <v>0</v>
      </c>
      <c r="L103" s="33">
        <v>613602.65</v>
      </c>
      <c r="M103" s="33">
        <v>0</v>
      </c>
      <c r="N103" s="53">
        <v>0</v>
      </c>
    </row>
    <row r="104" spans="1:14" s="14" customFormat="1" ht="63" customHeight="1">
      <c r="A104" s="156"/>
      <c r="B104" s="80" t="s">
        <v>30</v>
      </c>
      <c r="C104" s="80" t="s">
        <v>284</v>
      </c>
      <c r="D104" s="80" t="s">
        <v>527</v>
      </c>
      <c r="E104" s="35" t="s">
        <v>528</v>
      </c>
      <c r="F104" s="35" t="s">
        <v>7</v>
      </c>
      <c r="G104" s="33">
        <f t="shared" si="1"/>
        <v>8348909.43</v>
      </c>
      <c r="H104" s="33">
        <v>0</v>
      </c>
      <c r="I104" s="33">
        <v>0</v>
      </c>
      <c r="J104" s="33">
        <v>0</v>
      </c>
      <c r="K104" s="33">
        <v>0</v>
      </c>
      <c r="L104" s="33">
        <v>8348909.43</v>
      </c>
      <c r="M104" s="33">
        <v>0</v>
      </c>
      <c r="N104" s="53">
        <v>0</v>
      </c>
    </row>
    <row r="105" spans="1:14" s="10" customFormat="1" ht="35.25" customHeight="1">
      <c r="A105" s="156"/>
      <c r="B105" s="80" t="s">
        <v>30</v>
      </c>
      <c r="C105" s="80" t="s">
        <v>284</v>
      </c>
      <c r="D105" s="80" t="s">
        <v>527</v>
      </c>
      <c r="E105" s="35" t="s">
        <v>7</v>
      </c>
      <c r="F105" s="35" t="s">
        <v>408</v>
      </c>
      <c r="G105" s="33">
        <f t="shared" si="1"/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53">
        <v>0</v>
      </c>
    </row>
    <row r="106" spans="1:14" s="10" customFormat="1" ht="35.25" customHeight="1">
      <c r="A106" s="156"/>
      <c r="B106" s="80" t="s">
        <v>30</v>
      </c>
      <c r="C106" s="80" t="s">
        <v>284</v>
      </c>
      <c r="D106" s="80" t="s">
        <v>527</v>
      </c>
      <c r="E106" s="35" t="s">
        <v>7</v>
      </c>
      <c r="F106" s="35" t="s">
        <v>402</v>
      </c>
      <c r="G106" s="33">
        <f t="shared" si="1"/>
        <v>1182110</v>
      </c>
      <c r="H106" s="33">
        <v>0</v>
      </c>
      <c r="I106" s="33">
        <v>0</v>
      </c>
      <c r="J106" s="33">
        <v>1182110</v>
      </c>
      <c r="K106" s="33">
        <v>0</v>
      </c>
      <c r="L106" s="33">
        <v>0</v>
      </c>
      <c r="M106" s="33">
        <v>0</v>
      </c>
      <c r="N106" s="53">
        <v>0</v>
      </c>
    </row>
    <row r="107" spans="1:14" s="10" customFormat="1" ht="35.25" customHeight="1">
      <c r="A107" s="156"/>
      <c r="B107" s="80" t="s">
        <v>30</v>
      </c>
      <c r="C107" s="80" t="s">
        <v>284</v>
      </c>
      <c r="D107" s="80" t="s">
        <v>32</v>
      </c>
      <c r="E107" s="35" t="s">
        <v>7</v>
      </c>
      <c r="F107" s="35" t="s">
        <v>513</v>
      </c>
      <c r="G107" s="33">
        <f>H107+J107+K107+L107</f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53"/>
    </row>
    <row r="108" spans="1:14" s="10" customFormat="1" ht="35.25" customHeight="1">
      <c r="A108" s="157"/>
      <c r="B108" s="80" t="s">
        <v>30</v>
      </c>
      <c r="C108" s="80" t="s">
        <v>284</v>
      </c>
      <c r="D108" s="80" t="s">
        <v>32</v>
      </c>
      <c r="E108" s="35" t="s">
        <v>7</v>
      </c>
      <c r="F108" s="35" t="s">
        <v>404</v>
      </c>
      <c r="G108" s="33">
        <f t="shared" si="1"/>
        <v>689210</v>
      </c>
      <c r="H108" s="33">
        <v>0</v>
      </c>
      <c r="I108" s="33">
        <v>0</v>
      </c>
      <c r="J108" s="33">
        <v>689210</v>
      </c>
      <c r="K108" s="33">
        <v>0</v>
      </c>
      <c r="L108" s="33">
        <v>0</v>
      </c>
      <c r="M108" s="33">
        <v>0</v>
      </c>
      <c r="N108" s="53"/>
    </row>
    <row r="109" spans="1:14" s="10" customFormat="1" ht="35.25" customHeight="1">
      <c r="A109" s="44" t="s">
        <v>41</v>
      </c>
      <c r="B109" s="36" t="s">
        <v>7</v>
      </c>
      <c r="C109" s="36" t="s">
        <v>7</v>
      </c>
      <c r="D109" s="36" t="s">
        <v>7</v>
      </c>
      <c r="E109" s="36"/>
      <c r="F109" s="36"/>
      <c r="G109" s="43"/>
      <c r="H109" s="43"/>
      <c r="I109" s="43"/>
      <c r="J109" s="43"/>
      <c r="K109" s="43"/>
      <c r="L109" s="43"/>
      <c r="M109" s="43"/>
      <c r="N109" s="54"/>
    </row>
    <row r="110" spans="1:14" s="10" customFormat="1" ht="20.25" customHeight="1">
      <c r="A110" s="44" t="s">
        <v>8</v>
      </c>
      <c r="B110" s="38" t="s">
        <v>290</v>
      </c>
      <c r="C110" s="36" t="s">
        <v>7</v>
      </c>
      <c r="D110" s="36" t="s">
        <v>7</v>
      </c>
      <c r="E110" s="36"/>
      <c r="F110" s="36"/>
      <c r="G110" s="43"/>
      <c r="H110" s="43"/>
      <c r="I110" s="43"/>
      <c r="J110" s="43"/>
      <c r="K110" s="43"/>
      <c r="L110" s="43"/>
      <c r="M110" s="43"/>
      <c r="N110" s="54"/>
    </row>
    <row r="111" spans="1:14" s="14" customFormat="1" ht="22.5" customHeight="1">
      <c r="A111" s="45" t="s">
        <v>42</v>
      </c>
      <c r="B111" s="35"/>
      <c r="C111" s="35" t="s">
        <v>7</v>
      </c>
      <c r="D111" s="35" t="s">
        <v>7</v>
      </c>
      <c r="E111" s="35"/>
      <c r="F111" s="35" t="s">
        <v>7</v>
      </c>
      <c r="G111" s="33" t="s">
        <v>7</v>
      </c>
      <c r="H111" s="33" t="s">
        <v>7</v>
      </c>
      <c r="I111" s="33" t="s">
        <v>7</v>
      </c>
      <c r="J111" s="33" t="s">
        <v>7</v>
      </c>
      <c r="K111" s="33" t="s">
        <v>7</v>
      </c>
      <c r="L111" s="33" t="s">
        <v>7</v>
      </c>
      <c r="M111" s="33" t="s">
        <v>7</v>
      </c>
      <c r="N111" s="53" t="s">
        <v>7</v>
      </c>
    </row>
    <row r="112" spans="1:14" s="10" customFormat="1" ht="41.25" customHeight="1">
      <c r="A112" s="34" t="s">
        <v>131</v>
      </c>
      <c r="B112" s="35"/>
      <c r="C112" s="35" t="s">
        <v>7</v>
      </c>
      <c r="D112" s="35" t="s">
        <v>7</v>
      </c>
      <c r="E112" s="35" t="s">
        <v>7</v>
      </c>
      <c r="F112" s="35" t="s">
        <v>7</v>
      </c>
      <c r="G112" s="43">
        <f>H112+J112+K112+L112</f>
        <v>0</v>
      </c>
      <c r="H112" s="33">
        <f aca="true" t="shared" si="14" ref="H112:N112">H113</f>
        <v>0</v>
      </c>
      <c r="I112" s="33">
        <f t="shared" si="14"/>
        <v>0</v>
      </c>
      <c r="J112" s="33">
        <f t="shared" si="14"/>
        <v>0</v>
      </c>
      <c r="K112" s="33">
        <f t="shared" si="14"/>
        <v>0</v>
      </c>
      <c r="L112" s="33">
        <f t="shared" si="14"/>
        <v>0</v>
      </c>
      <c r="M112" s="33">
        <f t="shared" si="14"/>
        <v>0</v>
      </c>
      <c r="N112" s="53">
        <f t="shared" si="14"/>
        <v>0</v>
      </c>
    </row>
    <row r="113" spans="1:14" s="10" customFormat="1" ht="52.5" customHeight="1">
      <c r="A113" s="34" t="s">
        <v>54</v>
      </c>
      <c r="B113" s="35"/>
      <c r="C113" s="35"/>
      <c r="D113" s="35"/>
      <c r="E113" s="35"/>
      <c r="F113" s="35"/>
      <c r="G113" s="33">
        <f>H113+J113+K113+L113</f>
        <v>0</v>
      </c>
      <c r="H113" s="33"/>
      <c r="I113" s="33"/>
      <c r="J113" s="33"/>
      <c r="K113" s="33"/>
      <c r="L113" s="33"/>
      <c r="M113" s="33"/>
      <c r="N113" s="53"/>
    </row>
    <row r="114" spans="1:14" s="10" customFormat="1" ht="30" customHeight="1">
      <c r="A114" s="161" t="s">
        <v>518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3"/>
    </row>
    <row r="115" spans="1:14" s="10" customFormat="1" ht="33.75" customHeight="1">
      <c r="A115" s="34" t="s">
        <v>53</v>
      </c>
      <c r="B115" s="80" t="s">
        <v>270</v>
      </c>
      <c r="C115" s="35" t="s">
        <v>7</v>
      </c>
      <c r="D115" s="35" t="s">
        <v>7</v>
      </c>
      <c r="E115" s="35" t="s">
        <v>7</v>
      </c>
      <c r="F115" s="35" t="s">
        <v>7</v>
      </c>
      <c r="G115" s="43">
        <f>H115+J115+K115+L115</f>
        <v>0</v>
      </c>
      <c r="H115" s="33">
        <f>H118</f>
        <v>0</v>
      </c>
      <c r="I115" s="33">
        <f>I118</f>
        <v>0</v>
      </c>
      <c r="J115" s="33">
        <f>J118</f>
        <v>0</v>
      </c>
      <c r="K115" s="33">
        <f>K118</f>
        <v>0</v>
      </c>
      <c r="L115" s="43">
        <f>SUM(L117:L118)</f>
        <v>0</v>
      </c>
      <c r="M115" s="33">
        <f>M118</f>
        <v>0</v>
      </c>
      <c r="N115" s="53">
        <f>N118</f>
        <v>0</v>
      </c>
    </row>
    <row r="116" spans="1:14" s="14" customFormat="1" ht="20.25" customHeight="1">
      <c r="A116" s="34" t="s">
        <v>398</v>
      </c>
      <c r="B116" s="80" t="s">
        <v>7</v>
      </c>
      <c r="C116" s="35" t="s">
        <v>7</v>
      </c>
      <c r="D116" s="35" t="s">
        <v>7</v>
      </c>
      <c r="E116" s="35" t="s">
        <v>7</v>
      </c>
      <c r="F116" s="35" t="s">
        <v>7</v>
      </c>
      <c r="G116" s="33" t="s">
        <v>7</v>
      </c>
      <c r="H116" s="33" t="s">
        <v>7</v>
      </c>
      <c r="I116" s="33" t="s">
        <v>7</v>
      </c>
      <c r="J116" s="33" t="s">
        <v>7</v>
      </c>
      <c r="K116" s="33" t="s">
        <v>7</v>
      </c>
      <c r="L116" s="33" t="s">
        <v>7</v>
      </c>
      <c r="M116" s="33" t="s">
        <v>7</v>
      </c>
      <c r="N116" s="53" t="s">
        <v>7</v>
      </c>
    </row>
    <row r="117" spans="1:14" s="10" customFormat="1" ht="27" customHeight="1">
      <c r="A117" s="34" t="s">
        <v>396</v>
      </c>
      <c r="B117" s="80" t="s">
        <v>270</v>
      </c>
      <c r="C117" s="35" t="s">
        <v>7</v>
      </c>
      <c r="D117" s="35" t="s">
        <v>291</v>
      </c>
      <c r="E117" s="35" t="s">
        <v>399</v>
      </c>
      <c r="F117" s="35" t="s">
        <v>7</v>
      </c>
      <c r="G117" s="33">
        <f>H117+J117+K117+L117</f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53">
        <v>0</v>
      </c>
    </row>
    <row r="118" spans="1:14" s="14" customFormat="1" ht="31.5" customHeight="1">
      <c r="A118" s="34" t="s">
        <v>400</v>
      </c>
      <c r="B118" s="80" t="s">
        <v>270</v>
      </c>
      <c r="C118" s="35" t="s">
        <v>7</v>
      </c>
      <c r="D118" s="35" t="s">
        <v>276</v>
      </c>
      <c r="E118" s="35" t="s">
        <v>126</v>
      </c>
      <c r="F118" s="35" t="s">
        <v>7</v>
      </c>
      <c r="G118" s="33">
        <f>H118+J118+K118+L118</f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53">
        <v>0</v>
      </c>
    </row>
    <row r="119" spans="1:14" s="10" customFormat="1" ht="41.25" customHeight="1">
      <c r="A119" s="44" t="s">
        <v>46</v>
      </c>
      <c r="B119" s="38" t="s">
        <v>269</v>
      </c>
      <c r="C119" s="36" t="s">
        <v>7</v>
      </c>
      <c r="D119" s="36" t="s">
        <v>7</v>
      </c>
      <c r="E119" s="36" t="s">
        <v>7</v>
      </c>
      <c r="F119" s="36" t="s">
        <v>7</v>
      </c>
      <c r="G119" s="43">
        <f>H119+J119+K119+L119</f>
        <v>67227860</v>
      </c>
      <c r="H119" s="43">
        <f>H121+H152+H143+H146+H158</f>
        <v>57715040</v>
      </c>
      <c r="I119" s="43">
        <f>I121+I152+I143+I146+I158</f>
        <v>0</v>
      </c>
      <c r="J119" s="43">
        <f>J121+J152+J143+J146+J158</f>
        <v>1871320</v>
      </c>
      <c r="K119" s="43">
        <f>K121+K152</f>
        <v>0</v>
      </c>
      <c r="L119" s="43">
        <f>L121+L152</f>
        <v>7641500</v>
      </c>
      <c r="M119" s="43">
        <f>M121+M152</f>
        <v>0</v>
      </c>
      <c r="N119" s="54">
        <f>N121+N152</f>
        <v>0</v>
      </c>
    </row>
    <row r="120" spans="1:14" s="11" customFormat="1" ht="99.75" customHeight="1">
      <c r="A120" s="34" t="s">
        <v>2</v>
      </c>
      <c r="B120" s="35"/>
      <c r="C120" s="35" t="s">
        <v>7</v>
      </c>
      <c r="D120" s="35" t="s">
        <v>7</v>
      </c>
      <c r="E120" s="35" t="s">
        <v>7</v>
      </c>
      <c r="F120" s="35" t="s">
        <v>7</v>
      </c>
      <c r="G120" s="33" t="s">
        <v>7</v>
      </c>
      <c r="H120" s="33" t="s">
        <v>7</v>
      </c>
      <c r="I120" s="33" t="s">
        <v>7</v>
      </c>
      <c r="J120" s="33" t="s">
        <v>7</v>
      </c>
      <c r="K120" s="33" t="s">
        <v>7</v>
      </c>
      <c r="L120" s="33" t="s">
        <v>7</v>
      </c>
      <c r="M120" s="33" t="s">
        <v>7</v>
      </c>
      <c r="N120" s="53" t="s">
        <v>7</v>
      </c>
    </row>
    <row r="121" spans="1:14" s="10" customFormat="1" ht="30" customHeight="1">
      <c r="A121" s="44" t="s">
        <v>295</v>
      </c>
      <c r="B121" s="38" t="s">
        <v>271</v>
      </c>
      <c r="C121" s="38"/>
      <c r="D121" s="38" t="s">
        <v>12</v>
      </c>
      <c r="E121" s="36" t="s">
        <v>7</v>
      </c>
      <c r="F121" s="36" t="s">
        <v>7</v>
      </c>
      <c r="G121" s="43">
        <f aca="true" t="shared" si="15" ref="G121:G157">H121+J121+K121+L121</f>
        <v>65356540</v>
      </c>
      <c r="H121" s="43">
        <f aca="true" t="shared" si="16" ref="H121:N121">H122+H128+H134+H139+H141+H143+H146</f>
        <v>57715040</v>
      </c>
      <c r="I121" s="43">
        <f t="shared" si="16"/>
        <v>0</v>
      </c>
      <c r="J121" s="43">
        <f t="shared" si="16"/>
        <v>0</v>
      </c>
      <c r="K121" s="43">
        <f t="shared" si="16"/>
        <v>0</v>
      </c>
      <c r="L121" s="43">
        <f t="shared" si="16"/>
        <v>7641500</v>
      </c>
      <c r="M121" s="43">
        <f t="shared" si="16"/>
        <v>0</v>
      </c>
      <c r="N121" s="54">
        <f t="shared" si="16"/>
        <v>0</v>
      </c>
    </row>
    <row r="122" spans="1:14" s="10" customFormat="1" ht="30" customHeight="1">
      <c r="A122" s="44" t="s">
        <v>139</v>
      </c>
      <c r="B122" s="38" t="s">
        <v>272</v>
      </c>
      <c r="C122" s="38"/>
      <c r="D122" s="38" t="s">
        <v>12</v>
      </c>
      <c r="E122" s="36" t="s">
        <v>7</v>
      </c>
      <c r="F122" s="36" t="s">
        <v>7</v>
      </c>
      <c r="G122" s="43">
        <f t="shared" si="15"/>
        <v>57715040</v>
      </c>
      <c r="H122" s="43">
        <f aca="true" t="shared" si="17" ref="H122:N122">H123+H124+H125+H126+H127</f>
        <v>57715040</v>
      </c>
      <c r="I122" s="43">
        <f t="shared" si="17"/>
        <v>0</v>
      </c>
      <c r="J122" s="43">
        <f t="shared" si="17"/>
        <v>0</v>
      </c>
      <c r="K122" s="43">
        <f t="shared" si="17"/>
        <v>0</v>
      </c>
      <c r="L122" s="43">
        <f t="shared" si="17"/>
        <v>0</v>
      </c>
      <c r="M122" s="43">
        <f t="shared" si="17"/>
        <v>0</v>
      </c>
      <c r="N122" s="54">
        <f t="shared" si="17"/>
        <v>0</v>
      </c>
    </row>
    <row r="123" spans="1:14" s="11" customFormat="1" ht="30" customHeight="1">
      <c r="A123" s="151" t="s">
        <v>140</v>
      </c>
      <c r="B123" s="153" t="s">
        <v>272</v>
      </c>
      <c r="C123" s="153"/>
      <c r="D123" s="153" t="s">
        <v>276</v>
      </c>
      <c r="E123" s="80" t="s">
        <v>109</v>
      </c>
      <c r="F123" s="80" t="s">
        <v>110</v>
      </c>
      <c r="G123" s="33">
        <f t="shared" si="15"/>
        <v>4886232</v>
      </c>
      <c r="H123" s="33">
        <v>4886232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53">
        <v>0</v>
      </c>
    </row>
    <row r="124" spans="1:14" s="11" customFormat="1" ht="30" customHeight="1">
      <c r="A124" s="152"/>
      <c r="B124" s="154"/>
      <c r="C124" s="154"/>
      <c r="D124" s="154"/>
      <c r="E124" s="80" t="s">
        <v>111</v>
      </c>
      <c r="F124" s="80" t="s">
        <v>112</v>
      </c>
      <c r="G124" s="33">
        <f t="shared" si="15"/>
        <v>29656090</v>
      </c>
      <c r="H124" s="33">
        <v>29656090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53">
        <v>0</v>
      </c>
    </row>
    <row r="125" spans="1:14" s="11" customFormat="1" ht="30" customHeight="1">
      <c r="A125" s="151" t="s">
        <v>141</v>
      </c>
      <c r="B125" s="153" t="s">
        <v>272</v>
      </c>
      <c r="C125" s="153"/>
      <c r="D125" s="153" t="s">
        <v>276</v>
      </c>
      <c r="E125" s="80" t="s">
        <v>109</v>
      </c>
      <c r="F125" s="80" t="s">
        <v>113</v>
      </c>
      <c r="G125" s="33">
        <f t="shared" si="15"/>
        <v>9108528</v>
      </c>
      <c r="H125" s="33">
        <v>9108528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53">
        <v>0</v>
      </c>
    </row>
    <row r="126" spans="1:14" s="11" customFormat="1" ht="30" customHeight="1">
      <c r="A126" s="152"/>
      <c r="B126" s="154"/>
      <c r="C126" s="154"/>
      <c r="D126" s="154"/>
      <c r="E126" s="80" t="s">
        <v>111</v>
      </c>
      <c r="F126" s="80" t="s">
        <v>134</v>
      </c>
      <c r="G126" s="33">
        <f t="shared" si="15"/>
        <v>14064190</v>
      </c>
      <c r="H126" s="33">
        <v>14064190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53">
        <v>0</v>
      </c>
    </row>
    <row r="127" spans="1:14" s="11" customFormat="1" ht="30" customHeight="1">
      <c r="A127" s="83" t="s">
        <v>142</v>
      </c>
      <c r="B127" s="80" t="s">
        <v>272</v>
      </c>
      <c r="C127" s="80"/>
      <c r="D127" s="80" t="s">
        <v>276</v>
      </c>
      <c r="E127" s="80" t="s">
        <v>109</v>
      </c>
      <c r="F127" s="80" t="s">
        <v>133</v>
      </c>
      <c r="G127" s="33">
        <f t="shared" si="15"/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53">
        <v>0</v>
      </c>
    </row>
    <row r="128" spans="1:14" s="11" customFormat="1" ht="30" customHeight="1" hidden="1">
      <c r="A128" s="41" t="s">
        <v>143</v>
      </c>
      <c r="B128" s="39" t="s">
        <v>272</v>
      </c>
      <c r="C128" s="39"/>
      <c r="D128" s="39" t="s">
        <v>12</v>
      </c>
      <c r="E128" s="42" t="s">
        <v>7</v>
      </c>
      <c r="F128" s="42" t="s">
        <v>7</v>
      </c>
      <c r="G128" s="40">
        <f t="shared" si="15"/>
        <v>0</v>
      </c>
      <c r="H128" s="40">
        <f aca="true" t="shared" si="18" ref="H128:N128">H129+H130+H131+H132+H133</f>
        <v>0</v>
      </c>
      <c r="I128" s="40">
        <f t="shared" si="18"/>
        <v>0</v>
      </c>
      <c r="J128" s="40">
        <f t="shared" si="18"/>
        <v>0</v>
      </c>
      <c r="K128" s="40">
        <f t="shared" si="18"/>
        <v>0</v>
      </c>
      <c r="L128" s="40">
        <f t="shared" si="18"/>
        <v>0</v>
      </c>
      <c r="M128" s="40">
        <f t="shared" si="18"/>
        <v>0</v>
      </c>
      <c r="N128" s="55">
        <f t="shared" si="18"/>
        <v>0</v>
      </c>
    </row>
    <row r="129" spans="1:14" s="11" customFormat="1" ht="21" customHeight="1" hidden="1">
      <c r="A129" s="151" t="s">
        <v>144</v>
      </c>
      <c r="B129" s="153" t="s">
        <v>272</v>
      </c>
      <c r="C129" s="153"/>
      <c r="D129" s="153" t="s">
        <v>276</v>
      </c>
      <c r="E129" s="80" t="s">
        <v>109</v>
      </c>
      <c r="F129" s="80" t="s">
        <v>114</v>
      </c>
      <c r="G129" s="33">
        <f t="shared" si="15"/>
        <v>0</v>
      </c>
      <c r="H129" s="33"/>
      <c r="I129" s="33"/>
      <c r="J129" s="33"/>
      <c r="K129" s="33"/>
      <c r="L129" s="33"/>
      <c r="M129" s="33"/>
      <c r="N129" s="53"/>
    </row>
    <row r="130" spans="1:14" s="10" customFormat="1" ht="38.25" customHeight="1" hidden="1">
      <c r="A130" s="152"/>
      <c r="B130" s="154"/>
      <c r="C130" s="154"/>
      <c r="D130" s="154"/>
      <c r="E130" s="80" t="s">
        <v>111</v>
      </c>
      <c r="F130" s="80" t="s">
        <v>115</v>
      </c>
      <c r="G130" s="33">
        <f t="shared" si="15"/>
        <v>0</v>
      </c>
      <c r="H130" s="33"/>
      <c r="I130" s="33"/>
      <c r="J130" s="33"/>
      <c r="K130" s="33"/>
      <c r="L130" s="33"/>
      <c r="M130" s="33"/>
      <c r="N130" s="53"/>
    </row>
    <row r="131" spans="1:14" s="10" customFormat="1" ht="21" customHeight="1" hidden="1">
      <c r="A131" s="151" t="s">
        <v>145</v>
      </c>
      <c r="B131" s="153" t="s">
        <v>272</v>
      </c>
      <c r="C131" s="153"/>
      <c r="D131" s="153" t="s">
        <v>276</v>
      </c>
      <c r="E131" s="80" t="s">
        <v>109</v>
      </c>
      <c r="F131" s="80" t="s">
        <v>116</v>
      </c>
      <c r="G131" s="33">
        <f t="shared" si="15"/>
        <v>0</v>
      </c>
      <c r="H131" s="33"/>
      <c r="I131" s="33"/>
      <c r="J131" s="33"/>
      <c r="K131" s="33"/>
      <c r="L131" s="33"/>
      <c r="M131" s="33"/>
      <c r="N131" s="53"/>
    </row>
    <row r="132" spans="1:14" s="10" customFormat="1" ht="21" customHeight="1" hidden="1">
      <c r="A132" s="152"/>
      <c r="B132" s="154"/>
      <c r="C132" s="154"/>
      <c r="D132" s="154"/>
      <c r="E132" s="80" t="s">
        <v>111</v>
      </c>
      <c r="F132" s="80" t="s">
        <v>135</v>
      </c>
      <c r="G132" s="33">
        <f t="shared" si="15"/>
        <v>0</v>
      </c>
      <c r="H132" s="33"/>
      <c r="I132" s="33"/>
      <c r="J132" s="33"/>
      <c r="K132" s="33"/>
      <c r="L132" s="33"/>
      <c r="M132" s="33"/>
      <c r="N132" s="53"/>
    </row>
    <row r="133" spans="1:14" s="10" customFormat="1" ht="21" customHeight="1" hidden="1">
      <c r="A133" s="34" t="s">
        <v>146</v>
      </c>
      <c r="B133" s="80" t="s">
        <v>272</v>
      </c>
      <c r="C133" s="80"/>
      <c r="D133" s="80" t="s">
        <v>276</v>
      </c>
      <c r="E133" s="80" t="s">
        <v>109</v>
      </c>
      <c r="F133" s="80" t="s">
        <v>136</v>
      </c>
      <c r="G133" s="33">
        <f t="shared" si="15"/>
        <v>0</v>
      </c>
      <c r="H133" s="33"/>
      <c r="I133" s="33"/>
      <c r="J133" s="33"/>
      <c r="K133" s="33"/>
      <c r="L133" s="33"/>
      <c r="M133" s="33"/>
      <c r="N133" s="53"/>
    </row>
    <row r="134" spans="1:14" s="11" customFormat="1" ht="30" customHeight="1" hidden="1">
      <c r="A134" s="41" t="s">
        <v>147</v>
      </c>
      <c r="B134" s="39" t="s">
        <v>272</v>
      </c>
      <c r="C134" s="39"/>
      <c r="D134" s="39" t="s">
        <v>12</v>
      </c>
      <c r="E134" s="42" t="s">
        <v>7</v>
      </c>
      <c r="F134" s="42" t="s">
        <v>7</v>
      </c>
      <c r="G134" s="40">
        <f t="shared" si="15"/>
        <v>0</v>
      </c>
      <c r="H134" s="40">
        <f aca="true" t="shared" si="19" ref="H134:N134">H135+H136+H137+H138</f>
        <v>0</v>
      </c>
      <c r="I134" s="40">
        <f t="shared" si="19"/>
        <v>0</v>
      </c>
      <c r="J134" s="40">
        <f t="shared" si="19"/>
        <v>0</v>
      </c>
      <c r="K134" s="40">
        <f t="shared" si="19"/>
        <v>0</v>
      </c>
      <c r="L134" s="40">
        <f t="shared" si="19"/>
        <v>0</v>
      </c>
      <c r="M134" s="40">
        <f t="shared" si="19"/>
        <v>0</v>
      </c>
      <c r="N134" s="55">
        <f t="shared" si="19"/>
        <v>0</v>
      </c>
    </row>
    <row r="135" spans="1:14" s="11" customFormat="1" ht="30" customHeight="1" hidden="1">
      <c r="A135" s="34" t="s">
        <v>148</v>
      </c>
      <c r="B135" s="80" t="s">
        <v>272</v>
      </c>
      <c r="C135" s="80"/>
      <c r="D135" s="80" t="s">
        <v>276</v>
      </c>
      <c r="E135" s="80" t="s">
        <v>109</v>
      </c>
      <c r="F135" s="80" t="s">
        <v>117</v>
      </c>
      <c r="G135" s="33">
        <f t="shared" si="15"/>
        <v>0</v>
      </c>
      <c r="H135" s="33"/>
      <c r="I135" s="33"/>
      <c r="J135" s="33"/>
      <c r="K135" s="33"/>
      <c r="L135" s="33"/>
      <c r="M135" s="33"/>
      <c r="N135" s="53"/>
    </row>
    <row r="136" spans="1:14" s="51" customFormat="1" ht="30" customHeight="1" hidden="1">
      <c r="A136" s="34" t="s">
        <v>149</v>
      </c>
      <c r="B136" s="80" t="s">
        <v>272</v>
      </c>
      <c r="C136" s="80"/>
      <c r="D136" s="80" t="s">
        <v>276</v>
      </c>
      <c r="E136" s="80" t="s">
        <v>109</v>
      </c>
      <c r="F136" s="80" t="s">
        <v>118</v>
      </c>
      <c r="G136" s="33">
        <f t="shared" si="15"/>
        <v>0</v>
      </c>
      <c r="H136" s="33"/>
      <c r="I136" s="33"/>
      <c r="J136" s="33"/>
      <c r="K136" s="33"/>
      <c r="L136" s="33"/>
      <c r="M136" s="33"/>
      <c r="N136" s="53"/>
    </row>
    <row r="137" spans="1:14" s="10" customFormat="1" ht="30" customHeight="1" hidden="1">
      <c r="A137" s="34" t="s">
        <v>150</v>
      </c>
      <c r="B137" s="80" t="s">
        <v>272</v>
      </c>
      <c r="C137" s="80"/>
      <c r="D137" s="80" t="s">
        <v>276</v>
      </c>
      <c r="E137" s="80" t="s">
        <v>109</v>
      </c>
      <c r="F137" s="80" t="s">
        <v>137</v>
      </c>
      <c r="G137" s="33">
        <f t="shared" si="15"/>
        <v>0</v>
      </c>
      <c r="H137" s="33"/>
      <c r="I137" s="33"/>
      <c r="J137" s="33"/>
      <c r="K137" s="33"/>
      <c r="L137" s="33"/>
      <c r="M137" s="33"/>
      <c r="N137" s="53"/>
    </row>
    <row r="138" spans="1:14" s="10" customFormat="1" ht="30" customHeight="1" hidden="1">
      <c r="A138" s="34" t="s">
        <v>151</v>
      </c>
      <c r="B138" s="80" t="s">
        <v>272</v>
      </c>
      <c r="C138" s="80"/>
      <c r="D138" s="80" t="s">
        <v>276</v>
      </c>
      <c r="E138" s="80" t="s">
        <v>109</v>
      </c>
      <c r="F138" s="80" t="s">
        <v>138</v>
      </c>
      <c r="G138" s="33">
        <f t="shared" si="15"/>
        <v>0</v>
      </c>
      <c r="H138" s="33"/>
      <c r="I138" s="33"/>
      <c r="J138" s="33"/>
      <c r="K138" s="33"/>
      <c r="L138" s="33"/>
      <c r="M138" s="33"/>
      <c r="N138" s="53"/>
    </row>
    <row r="139" spans="1:14" s="10" customFormat="1" ht="30" customHeight="1" hidden="1">
      <c r="A139" s="41" t="s">
        <v>152</v>
      </c>
      <c r="B139" s="39" t="s">
        <v>272</v>
      </c>
      <c r="C139" s="39"/>
      <c r="D139" s="39" t="s">
        <v>12</v>
      </c>
      <c r="E139" s="42" t="s">
        <v>7</v>
      </c>
      <c r="F139" s="42" t="s">
        <v>7</v>
      </c>
      <c r="G139" s="40">
        <f t="shared" si="15"/>
        <v>0</v>
      </c>
      <c r="H139" s="40">
        <f aca="true" t="shared" si="20" ref="H139:N139">H140</f>
        <v>0</v>
      </c>
      <c r="I139" s="40">
        <f t="shared" si="20"/>
        <v>0</v>
      </c>
      <c r="J139" s="40">
        <f t="shared" si="20"/>
        <v>0</v>
      </c>
      <c r="K139" s="40">
        <f t="shared" si="20"/>
        <v>0</v>
      </c>
      <c r="L139" s="40">
        <f t="shared" si="20"/>
        <v>0</v>
      </c>
      <c r="M139" s="40">
        <f t="shared" si="20"/>
        <v>0</v>
      </c>
      <c r="N139" s="55">
        <f t="shared" si="20"/>
        <v>0</v>
      </c>
    </row>
    <row r="140" spans="1:14" s="10" customFormat="1" ht="30" customHeight="1" hidden="1">
      <c r="A140" s="34" t="s">
        <v>153</v>
      </c>
      <c r="B140" s="80" t="s">
        <v>272</v>
      </c>
      <c r="C140" s="80"/>
      <c r="D140" s="80" t="s">
        <v>276</v>
      </c>
      <c r="E140" s="80" t="s">
        <v>109</v>
      </c>
      <c r="F140" s="80" t="s">
        <v>119</v>
      </c>
      <c r="G140" s="33">
        <f t="shared" si="15"/>
        <v>0</v>
      </c>
      <c r="H140" s="33"/>
      <c r="I140" s="33"/>
      <c r="J140" s="33"/>
      <c r="K140" s="33"/>
      <c r="L140" s="33"/>
      <c r="M140" s="33"/>
      <c r="N140" s="53"/>
    </row>
    <row r="141" spans="1:14" s="51" customFormat="1" ht="38.25" customHeight="1" hidden="1">
      <c r="A141" s="41" t="s">
        <v>154</v>
      </c>
      <c r="B141" s="39" t="s">
        <v>272</v>
      </c>
      <c r="C141" s="39"/>
      <c r="D141" s="39" t="s">
        <v>12</v>
      </c>
      <c r="E141" s="42" t="s">
        <v>7</v>
      </c>
      <c r="F141" s="42" t="s">
        <v>7</v>
      </c>
      <c r="G141" s="40">
        <f t="shared" si="15"/>
        <v>0</v>
      </c>
      <c r="H141" s="40">
        <f aca="true" t="shared" si="21" ref="H141:N141">H142</f>
        <v>0</v>
      </c>
      <c r="I141" s="40">
        <f t="shared" si="21"/>
        <v>0</v>
      </c>
      <c r="J141" s="40">
        <f t="shared" si="21"/>
        <v>0</v>
      </c>
      <c r="K141" s="40">
        <f t="shared" si="21"/>
        <v>0</v>
      </c>
      <c r="L141" s="40">
        <f t="shared" si="21"/>
        <v>0</v>
      </c>
      <c r="M141" s="40">
        <f t="shared" si="21"/>
        <v>0</v>
      </c>
      <c r="N141" s="55">
        <f t="shared" si="21"/>
        <v>0</v>
      </c>
    </row>
    <row r="142" spans="1:14" s="10" customFormat="1" ht="30" customHeight="1" hidden="1">
      <c r="A142" s="34" t="s">
        <v>155</v>
      </c>
      <c r="B142" s="80" t="s">
        <v>272</v>
      </c>
      <c r="C142" s="80"/>
      <c r="D142" s="80" t="s">
        <v>276</v>
      </c>
      <c r="E142" s="80" t="s">
        <v>109</v>
      </c>
      <c r="F142" s="80" t="s">
        <v>120</v>
      </c>
      <c r="G142" s="33">
        <f t="shared" si="15"/>
        <v>0</v>
      </c>
      <c r="H142" s="33"/>
      <c r="I142" s="33"/>
      <c r="J142" s="33"/>
      <c r="K142" s="33"/>
      <c r="L142" s="33"/>
      <c r="M142" s="33"/>
      <c r="N142" s="53"/>
    </row>
    <row r="143" spans="1:14" s="10" customFormat="1" ht="30" customHeight="1" hidden="1">
      <c r="A143" s="44" t="s">
        <v>122</v>
      </c>
      <c r="B143" s="38" t="s">
        <v>272</v>
      </c>
      <c r="C143" s="36" t="s">
        <v>7</v>
      </c>
      <c r="D143" s="36" t="s">
        <v>7</v>
      </c>
      <c r="E143" s="38" t="s">
        <v>123</v>
      </c>
      <c r="F143" s="36" t="s">
        <v>7</v>
      </c>
      <c r="G143" s="43">
        <f t="shared" si="15"/>
        <v>0</v>
      </c>
      <c r="H143" s="43">
        <f aca="true" t="shared" si="22" ref="H143:N143">H144+H145</f>
        <v>0</v>
      </c>
      <c r="I143" s="43">
        <f t="shared" si="22"/>
        <v>0</v>
      </c>
      <c r="J143" s="43">
        <f t="shared" si="22"/>
        <v>0</v>
      </c>
      <c r="K143" s="43">
        <f t="shared" si="22"/>
        <v>0</v>
      </c>
      <c r="L143" s="43">
        <f t="shared" si="22"/>
        <v>0</v>
      </c>
      <c r="M143" s="43">
        <f t="shared" si="22"/>
        <v>0</v>
      </c>
      <c r="N143" s="54">
        <f t="shared" si="22"/>
        <v>0</v>
      </c>
    </row>
    <row r="144" spans="1:14" s="51" customFormat="1" ht="30" customHeight="1" hidden="1">
      <c r="A144" s="34" t="s">
        <v>13</v>
      </c>
      <c r="B144" s="80" t="s">
        <v>272</v>
      </c>
      <c r="C144" s="80"/>
      <c r="D144" s="80" t="s">
        <v>276</v>
      </c>
      <c r="E144" s="80" t="s">
        <v>123</v>
      </c>
      <c r="F144" s="35" t="s">
        <v>7</v>
      </c>
      <c r="G144" s="33">
        <f t="shared" si="15"/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53">
        <v>0</v>
      </c>
    </row>
    <row r="145" spans="1:14" s="10" customFormat="1" ht="30" customHeight="1" hidden="1">
      <c r="A145" s="34" t="s">
        <v>38</v>
      </c>
      <c r="B145" s="80" t="s">
        <v>272</v>
      </c>
      <c r="C145" s="80"/>
      <c r="D145" s="80" t="s">
        <v>276</v>
      </c>
      <c r="E145" s="80" t="s">
        <v>123</v>
      </c>
      <c r="F145" s="35" t="s">
        <v>7</v>
      </c>
      <c r="G145" s="33">
        <f t="shared" si="15"/>
        <v>0</v>
      </c>
      <c r="H145" s="33"/>
      <c r="I145" s="33"/>
      <c r="J145" s="33"/>
      <c r="K145" s="33"/>
      <c r="L145" s="33"/>
      <c r="M145" s="33"/>
      <c r="N145" s="53"/>
    </row>
    <row r="146" spans="1:14" s="10" customFormat="1" ht="30" customHeight="1">
      <c r="A146" s="44" t="s">
        <v>124</v>
      </c>
      <c r="B146" s="36" t="s">
        <v>7</v>
      </c>
      <c r="C146" s="36" t="s">
        <v>7</v>
      </c>
      <c r="D146" s="36" t="s">
        <v>7</v>
      </c>
      <c r="E146" s="36" t="s">
        <v>7</v>
      </c>
      <c r="F146" s="36" t="s">
        <v>7</v>
      </c>
      <c r="G146" s="43">
        <f t="shared" si="15"/>
        <v>7641500</v>
      </c>
      <c r="H146" s="43">
        <f aca="true" t="shared" si="23" ref="H146:N146">SUM(H147:H151)</f>
        <v>0</v>
      </c>
      <c r="I146" s="43">
        <f t="shared" si="23"/>
        <v>0</v>
      </c>
      <c r="J146" s="43">
        <f t="shared" si="23"/>
        <v>0</v>
      </c>
      <c r="K146" s="43">
        <f t="shared" si="23"/>
        <v>0</v>
      </c>
      <c r="L146" s="43">
        <f t="shared" si="23"/>
        <v>7641500</v>
      </c>
      <c r="M146" s="43">
        <f t="shared" si="23"/>
        <v>0</v>
      </c>
      <c r="N146" s="54">
        <f t="shared" si="23"/>
        <v>0</v>
      </c>
    </row>
    <row r="147" spans="1:14" s="10" customFormat="1" ht="30" customHeight="1">
      <c r="A147" s="34" t="s">
        <v>128</v>
      </c>
      <c r="B147" s="80" t="s">
        <v>272</v>
      </c>
      <c r="C147" s="80"/>
      <c r="D147" s="80" t="s">
        <v>272</v>
      </c>
      <c r="E147" s="80" t="s">
        <v>125</v>
      </c>
      <c r="F147" s="35" t="s">
        <v>7</v>
      </c>
      <c r="G147" s="33">
        <f t="shared" si="15"/>
        <v>1500</v>
      </c>
      <c r="H147" s="43">
        <v>0</v>
      </c>
      <c r="I147" s="43">
        <v>0</v>
      </c>
      <c r="J147" s="43">
        <v>0</v>
      </c>
      <c r="K147" s="33">
        <v>0</v>
      </c>
      <c r="L147" s="33">
        <v>1500</v>
      </c>
      <c r="M147" s="33">
        <v>0</v>
      </c>
      <c r="N147" s="53">
        <v>0</v>
      </c>
    </row>
    <row r="148" spans="1:14" s="10" customFormat="1" ht="30" customHeight="1">
      <c r="A148" s="34" t="s">
        <v>128</v>
      </c>
      <c r="B148" s="80" t="s">
        <v>272</v>
      </c>
      <c r="C148" s="80"/>
      <c r="D148" s="80" t="s">
        <v>291</v>
      </c>
      <c r="E148" s="80" t="s">
        <v>125</v>
      </c>
      <c r="F148" s="35" t="s">
        <v>7</v>
      </c>
      <c r="G148" s="33">
        <f t="shared" si="15"/>
        <v>570000</v>
      </c>
      <c r="H148" s="43">
        <v>0</v>
      </c>
      <c r="I148" s="43">
        <v>0</v>
      </c>
      <c r="J148" s="43">
        <v>0</v>
      </c>
      <c r="K148" s="33">
        <v>0</v>
      </c>
      <c r="L148" s="33">
        <v>570000</v>
      </c>
      <c r="M148" s="33">
        <v>0</v>
      </c>
      <c r="N148" s="53">
        <v>0</v>
      </c>
    </row>
    <row r="149" spans="1:14" s="51" customFormat="1" ht="30" customHeight="1">
      <c r="A149" s="34" t="s">
        <v>128</v>
      </c>
      <c r="B149" s="80" t="s">
        <v>272</v>
      </c>
      <c r="C149" s="80"/>
      <c r="D149" s="80" t="s">
        <v>292</v>
      </c>
      <c r="E149" s="80" t="s">
        <v>125</v>
      </c>
      <c r="F149" s="35" t="s">
        <v>7</v>
      </c>
      <c r="G149" s="33">
        <f t="shared" si="15"/>
        <v>0</v>
      </c>
      <c r="H149" s="43"/>
      <c r="I149" s="43"/>
      <c r="J149" s="43"/>
      <c r="K149" s="33"/>
      <c r="L149" s="33"/>
      <c r="M149" s="33"/>
      <c r="N149" s="53"/>
    </row>
    <row r="150" spans="1:14" s="10" customFormat="1" ht="30" customHeight="1">
      <c r="A150" s="34" t="s">
        <v>128</v>
      </c>
      <c r="B150" s="80" t="s">
        <v>272</v>
      </c>
      <c r="C150" s="80"/>
      <c r="D150" s="80" t="s">
        <v>293</v>
      </c>
      <c r="E150" s="80" t="s">
        <v>125</v>
      </c>
      <c r="F150" s="35" t="s">
        <v>7</v>
      </c>
      <c r="G150" s="33">
        <f t="shared" si="15"/>
        <v>70000</v>
      </c>
      <c r="H150" s="43">
        <v>0</v>
      </c>
      <c r="I150" s="43">
        <v>0</v>
      </c>
      <c r="J150" s="43">
        <v>0</v>
      </c>
      <c r="K150" s="33">
        <v>0</v>
      </c>
      <c r="L150" s="33">
        <v>70000</v>
      </c>
      <c r="M150" s="33">
        <v>0</v>
      </c>
      <c r="N150" s="53">
        <v>0</v>
      </c>
    </row>
    <row r="151" spans="1:14" s="10" customFormat="1" ht="30" customHeight="1">
      <c r="A151" s="34" t="s">
        <v>127</v>
      </c>
      <c r="B151" s="80" t="s">
        <v>272</v>
      </c>
      <c r="C151" s="80"/>
      <c r="D151" s="80" t="s">
        <v>276</v>
      </c>
      <c r="E151" s="80" t="s">
        <v>126</v>
      </c>
      <c r="F151" s="35" t="s">
        <v>7</v>
      </c>
      <c r="G151" s="33">
        <f t="shared" si="15"/>
        <v>7000000</v>
      </c>
      <c r="H151" s="43">
        <v>0</v>
      </c>
      <c r="I151" s="43">
        <v>0</v>
      </c>
      <c r="J151" s="43">
        <v>0</v>
      </c>
      <c r="K151" s="33">
        <v>0</v>
      </c>
      <c r="L151" s="33">
        <v>7000000</v>
      </c>
      <c r="M151" s="33">
        <v>0</v>
      </c>
      <c r="N151" s="53">
        <v>0</v>
      </c>
    </row>
    <row r="152" spans="1:14" s="10" customFormat="1" ht="30" customHeight="1">
      <c r="A152" s="44" t="s">
        <v>121</v>
      </c>
      <c r="B152" s="38" t="s">
        <v>273</v>
      </c>
      <c r="C152" s="38"/>
      <c r="D152" s="38" t="s">
        <v>14</v>
      </c>
      <c r="E152" s="36" t="s">
        <v>7</v>
      </c>
      <c r="F152" s="36" t="s">
        <v>7</v>
      </c>
      <c r="G152" s="43">
        <f t="shared" si="15"/>
        <v>1871320</v>
      </c>
      <c r="H152" s="43">
        <f>SUM(H153:H158)</f>
        <v>0</v>
      </c>
      <c r="I152" s="43">
        <f>SUM(I153:I158)</f>
        <v>0</v>
      </c>
      <c r="J152" s="43">
        <f>SUM(J153:J158)</f>
        <v>1871320</v>
      </c>
      <c r="K152" s="43">
        <f>SUM(K153:K156)</f>
        <v>0</v>
      </c>
      <c r="L152" s="43">
        <f>SUM(L153:L158)</f>
        <v>0</v>
      </c>
      <c r="M152" s="43">
        <f>SUM(M153:M158)</f>
        <v>0</v>
      </c>
      <c r="N152" s="54">
        <f>SUM(N153:N158)</f>
        <v>0</v>
      </c>
    </row>
    <row r="153" spans="1:14" s="10" customFormat="1" ht="30" customHeight="1">
      <c r="A153" s="82" t="s">
        <v>401</v>
      </c>
      <c r="B153" s="80" t="s">
        <v>274</v>
      </c>
      <c r="C153" s="80"/>
      <c r="D153" s="80" t="s">
        <v>275</v>
      </c>
      <c r="E153" s="35" t="s">
        <v>7</v>
      </c>
      <c r="F153" s="35" t="s">
        <v>402</v>
      </c>
      <c r="G153" s="33">
        <f t="shared" si="15"/>
        <v>1182110</v>
      </c>
      <c r="H153" s="33">
        <v>0</v>
      </c>
      <c r="I153" s="33">
        <v>0</v>
      </c>
      <c r="J153" s="33">
        <v>1182110</v>
      </c>
      <c r="K153" s="33">
        <v>0</v>
      </c>
      <c r="L153" s="33">
        <v>0</v>
      </c>
      <c r="M153" s="33">
        <v>0</v>
      </c>
      <c r="N153" s="53">
        <v>0</v>
      </c>
    </row>
    <row r="154" spans="1:14" s="10" customFormat="1" ht="30" customHeight="1">
      <c r="A154" s="82" t="s">
        <v>403</v>
      </c>
      <c r="B154" s="80" t="s">
        <v>274</v>
      </c>
      <c r="C154" s="80"/>
      <c r="D154" s="80" t="s">
        <v>275</v>
      </c>
      <c r="E154" s="35" t="s">
        <v>7</v>
      </c>
      <c r="F154" s="35" t="s">
        <v>404</v>
      </c>
      <c r="G154" s="33">
        <f t="shared" si="15"/>
        <v>689210</v>
      </c>
      <c r="H154" s="33">
        <v>0</v>
      </c>
      <c r="I154" s="33">
        <v>0</v>
      </c>
      <c r="J154" s="33">
        <v>689210</v>
      </c>
      <c r="K154" s="33">
        <v>0</v>
      </c>
      <c r="L154" s="33">
        <v>0</v>
      </c>
      <c r="M154" s="33">
        <v>0</v>
      </c>
      <c r="N154" s="53">
        <v>0</v>
      </c>
    </row>
    <row r="155" spans="1:14" s="10" customFormat="1" ht="30" customHeight="1">
      <c r="A155" s="82" t="s">
        <v>405</v>
      </c>
      <c r="B155" s="80" t="s">
        <v>274</v>
      </c>
      <c r="C155" s="80"/>
      <c r="D155" s="80" t="s">
        <v>388</v>
      </c>
      <c r="E155" s="35" t="s">
        <v>7</v>
      </c>
      <c r="F155" s="35" t="s">
        <v>406</v>
      </c>
      <c r="G155" s="33">
        <f t="shared" si="15"/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53">
        <v>0</v>
      </c>
    </row>
    <row r="156" spans="1:14" s="10" customFormat="1" ht="30" customHeight="1">
      <c r="A156" s="82" t="s">
        <v>407</v>
      </c>
      <c r="B156" s="80" t="s">
        <v>274</v>
      </c>
      <c r="C156" s="80"/>
      <c r="D156" s="80" t="s">
        <v>275</v>
      </c>
      <c r="E156" s="35" t="s">
        <v>7</v>
      </c>
      <c r="F156" s="35" t="s">
        <v>408</v>
      </c>
      <c r="G156" s="33">
        <f t="shared" si="15"/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53">
        <v>0</v>
      </c>
    </row>
    <row r="157" spans="1:14" s="10" customFormat="1" ht="30" customHeight="1">
      <c r="A157" s="82" t="s">
        <v>411</v>
      </c>
      <c r="B157" s="80" t="s">
        <v>274</v>
      </c>
      <c r="C157" s="80"/>
      <c r="D157" s="80" t="s">
        <v>275</v>
      </c>
      <c r="E157" s="35" t="s">
        <v>7</v>
      </c>
      <c r="F157" s="35" t="s">
        <v>412</v>
      </c>
      <c r="G157" s="33">
        <f t="shared" si="15"/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53">
        <v>0</v>
      </c>
    </row>
    <row r="158" spans="1:14" s="10" customFormat="1" ht="30" customHeight="1">
      <c r="A158" s="44" t="s">
        <v>129</v>
      </c>
      <c r="B158" s="38" t="s">
        <v>274</v>
      </c>
      <c r="C158" s="38"/>
      <c r="D158" s="38" t="s">
        <v>294</v>
      </c>
      <c r="E158" s="36" t="s">
        <v>7</v>
      </c>
      <c r="F158" s="38"/>
      <c r="G158" s="43">
        <f>H158+J158+K158+L158</f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54">
        <v>0</v>
      </c>
    </row>
    <row r="159" spans="1:14" s="11" customFormat="1" ht="36" customHeight="1">
      <c r="A159" s="44" t="s">
        <v>39</v>
      </c>
      <c r="B159" s="38" t="s">
        <v>277</v>
      </c>
      <c r="C159" s="36" t="s">
        <v>7</v>
      </c>
      <c r="D159" s="36" t="s">
        <v>7</v>
      </c>
      <c r="E159" s="36" t="s">
        <v>7</v>
      </c>
      <c r="F159" s="36" t="s">
        <v>7</v>
      </c>
      <c r="G159" s="43">
        <f aca="true" t="shared" si="24" ref="G159:G164">H159+J159+K159+L159</f>
        <v>67227860</v>
      </c>
      <c r="H159" s="43">
        <f>H160+H169+H172+H177</f>
        <v>57715040</v>
      </c>
      <c r="I159" s="43">
        <f>I160+I169+I172+I177</f>
        <v>0</v>
      </c>
      <c r="J159" s="43">
        <f>J160+J169+J172+J177</f>
        <v>1871320</v>
      </c>
      <c r="K159" s="43">
        <v>0</v>
      </c>
      <c r="L159" s="43">
        <f>L160+L169+L172+L177</f>
        <v>7641500</v>
      </c>
      <c r="M159" s="43">
        <f>M160+M169+M172+M177</f>
        <v>0</v>
      </c>
      <c r="N159" s="54">
        <f>N160+N169+N172+N177</f>
        <v>0</v>
      </c>
    </row>
    <row r="160" spans="1:14" s="11" customFormat="1" ht="30" customHeight="1">
      <c r="A160" s="47" t="s">
        <v>297</v>
      </c>
      <c r="B160" s="48" t="s">
        <v>296</v>
      </c>
      <c r="C160" s="48" t="s">
        <v>269</v>
      </c>
      <c r="D160" s="49" t="s">
        <v>7</v>
      </c>
      <c r="E160" s="49"/>
      <c r="F160" s="49"/>
      <c r="G160" s="50">
        <f t="shared" si="24"/>
        <v>45935391</v>
      </c>
      <c r="H160" s="50">
        <f>SUM(H161:H168)</f>
        <v>45935391</v>
      </c>
      <c r="I160" s="50">
        <f aca="true" t="shared" si="25" ref="I160:N160">SUM(I163:I168)</f>
        <v>0</v>
      </c>
      <c r="J160" s="50">
        <f t="shared" si="25"/>
        <v>0</v>
      </c>
      <c r="K160" s="50">
        <f t="shared" si="25"/>
        <v>0</v>
      </c>
      <c r="L160" s="50">
        <f t="shared" si="25"/>
        <v>0</v>
      </c>
      <c r="M160" s="50">
        <f t="shared" si="25"/>
        <v>0</v>
      </c>
      <c r="N160" s="56">
        <f t="shared" si="25"/>
        <v>0</v>
      </c>
    </row>
    <row r="161" spans="1:14" s="10" customFormat="1" ht="30" customHeight="1">
      <c r="A161" s="155" t="s">
        <v>130</v>
      </c>
      <c r="B161" s="80" t="s">
        <v>15</v>
      </c>
      <c r="C161" s="80" t="s">
        <v>288</v>
      </c>
      <c r="D161" s="80" t="s">
        <v>15</v>
      </c>
      <c r="E161" s="35" t="s">
        <v>413</v>
      </c>
      <c r="F161" s="35" t="s">
        <v>110</v>
      </c>
      <c r="G161" s="33">
        <f t="shared" si="24"/>
        <v>3238427</v>
      </c>
      <c r="H161" s="33">
        <v>3238427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53">
        <v>0</v>
      </c>
    </row>
    <row r="162" spans="1:14" s="10" customFormat="1" ht="42" customHeight="1">
      <c r="A162" s="156"/>
      <c r="B162" s="80" t="s">
        <v>15</v>
      </c>
      <c r="C162" s="80" t="s">
        <v>288</v>
      </c>
      <c r="D162" s="80" t="s">
        <v>15</v>
      </c>
      <c r="E162" s="35" t="s">
        <v>414</v>
      </c>
      <c r="F162" s="35" t="s">
        <v>112</v>
      </c>
      <c r="G162" s="33">
        <f t="shared" si="24"/>
        <v>21268687</v>
      </c>
      <c r="H162" s="33">
        <v>21268687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53">
        <v>0</v>
      </c>
    </row>
    <row r="163" spans="1:14" s="10" customFormat="1" ht="39" customHeight="1">
      <c r="A163" s="157"/>
      <c r="B163" s="80" t="s">
        <v>15</v>
      </c>
      <c r="C163" s="80" t="s">
        <v>288</v>
      </c>
      <c r="D163" s="80" t="s">
        <v>15</v>
      </c>
      <c r="E163" s="35" t="s">
        <v>414</v>
      </c>
      <c r="F163" s="35" t="s">
        <v>134</v>
      </c>
      <c r="G163" s="33">
        <f t="shared" si="24"/>
        <v>10741989</v>
      </c>
      <c r="H163" s="33">
        <v>10741989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53">
        <v>0</v>
      </c>
    </row>
    <row r="164" spans="1:14" s="8" customFormat="1" ht="25.5" customHeight="1">
      <c r="A164" s="34" t="s">
        <v>22</v>
      </c>
      <c r="B164" s="80" t="s">
        <v>15</v>
      </c>
      <c r="C164" s="80" t="s">
        <v>287</v>
      </c>
      <c r="D164" s="80" t="s">
        <v>16</v>
      </c>
      <c r="E164" s="35" t="s">
        <v>415</v>
      </c>
      <c r="F164" s="35" t="s">
        <v>110</v>
      </c>
      <c r="G164" s="33">
        <f t="shared" si="24"/>
        <v>1800</v>
      </c>
      <c r="H164" s="33">
        <v>1800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53">
        <v>0</v>
      </c>
    </row>
    <row r="165" spans="1:14" s="9" customFormat="1" ht="43.5" customHeight="1">
      <c r="A165" s="34" t="s">
        <v>304</v>
      </c>
      <c r="B165" s="80" t="s">
        <v>15</v>
      </c>
      <c r="C165" s="80" t="s">
        <v>287</v>
      </c>
      <c r="D165" s="80" t="s">
        <v>19</v>
      </c>
      <c r="E165" s="35" t="s">
        <v>416</v>
      </c>
      <c r="F165" s="35" t="s">
        <v>113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53">
        <v>0</v>
      </c>
    </row>
    <row r="166" spans="1:14" s="9" customFormat="1" ht="36" customHeight="1">
      <c r="A166" s="155" t="s">
        <v>23</v>
      </c>
      <c r="B166" s="80" t="s">
        <v>15</v>
      </c>
      <c r="C166" s="80" t="s">
        <v>289</v>
      </c>
      <c r="D166" s="80" t="s">
        <v>17</v>
      </c>
      <c r="E166" s="35" t="s">
        <v>417</v>
      </c>
      <c r="F166" s="35" t="s">
        <v>110</v>
      </c>
      <c r="G166" s="33">
        <f aca="true" t="shared" si="26" ref="G166:G206">H166+J166+K166+L166</f>
        <v>984044</v>
      </c>
      <c r="H166" s="33">
        <v>984044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53">
        <v>0</v>
      </c>
    </row>
    <row r="167" spans="1:14" s="10" customFormat="1" ht="26.25" customHeight="1">
      <c r="A167" s="156"/>
      <c r="B167" s="80" t="s">
        <v>15</v>
      </c>
      <c r="C167" s="80" t="s">
        <v>289</v>
      </c>
      <c r="D167" s="80" t="s">
        <v>17</v>
      </c>
      <c r="E167" s="35" t="s">
        <v>418</v>
      </c>
      <c r="F167" s="35" t="s">
        <v>112</v>
      </c>
      <c r="G167" s="33">
        <f t="shared" si="26"/>
        <v>6438243</v>
      </c>
      <c r="H167" s="33">
        <v>6438243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53">
        <v>0</v>
      </c>
    </row>
    <row r="168" spans="1:14" s="10" customFormat="1" ht="26.25" customHeight="1">
      <c r="A168" s="157"/>
      <c r="B168" s="80" t="s">
        <v>15</v>
      </c>
      <c r="C168" s="80" t="s">
        <v>289</v>
      </c>
      <c r="D168" s="80" t="s">
        <v>17</v>
      </c>
      <c r="E168" s="35" t="s">
        <v>418</v>
      </c>
      <c r="F168" s="35" t="s">
        <v>134</v>
      </c>
      <c r="G168" s="33">
        <f t="shared" si="26"/>
        <v>3262201</v>
      </c>
      <c r="H168" s="33">
        <v>3262201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53">
        <v>0</v>
      </c>
    </row>
    <row r="169" spans="1:14" s="11" customFormat="1" ht="25.5" customHeight="1">
      <c r="A169" s="47" t="s">
        <v>301</v>
      </c>
      <c r="B169" s="48" t="s">
        <v>298</v>
      </c>
      <c r="C169" s="49" t="s">
        <v>7</v>
      </c>
      <c r="D169" s="49" t="s">
        <v>7</v>
      </c>
      <c r="E169" s="49" t="s">
        <v>7</v>
      </c>
      <c r="F169" s="49" t="s">
        <v>7</v>
      </c>
      <c r="G169" s="50">
        <f t="shared" si="26"/>
        <v>0</v>
      </c>
      <c r="H169" s="50">
        <f aca="true" t="shared" si="27" ref="H169:N169">SUM(H170:H171)</f>
        <v>0</v>
      </c>
      <c r="I169" s="50">
        <f t="shared" si="27"/>
        <v>0</v>
      </c>
      <c r="J169" s="50">
        <f t="shared" si="27"/>
        <v>0</v>
      </c>
      <c r="K169" s="50">
        <f t="shared" si="27"/>
        <v>0</v>
      </c>
      <c r="L169" s="50">
        <f t="shared" si="27"/>
        <v>0</v>
      </c>
      <c r="M169" s="50">
        <f t="shared" si="27"/>
        <v>0</v>
      </c>
      <c r="N169" s="56">
        <f t="shared" si="27"/>
        <v>0</v>
      </c>
    </row>
    <row r="170" spans="1:14" s="14" customFormat="1" ht="26.25" customHeight="1" hidden="1">
      <c r="A170" s="34" t="s">
        <v>34</v>
      </c>
      <c r="B170" s="80" t="s">
        <v>18</v>
      </c>
      <c r="C170" s="80" t="s">
        <v>287</v>
      </c>
      <c r="D170" s="80" t="s">
        <v>30</v>
      </c>
      <c r="E170" s="35"/>
      <c r="F170" s="35"/>
      <c r="G170" s="33">
        <f t="shared" si="26"/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53"/>
    </row>
    <row r="171" spans="1:14" s="10" customFormat="1" ht="36" customHeight="1" hidden="1">
      <c r="A171" s="34" t="s">
        <v>278</v>
      </c>
      <c r="B171" s="80" t="s">
        <v>18</v>
      </c>
      <c r="C171" s="80" t="s">
        <v>32</v>
      </c>
      <c r="D171" s="80" t="s">
        <v>279</v>
      </c>
      <c r="E171" s="35"/>
      <c r="F171" s="35"/>
      <c r="G171" s="33">
        <f t="shared" si="26"/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53">
        <v>0</v>
      </c>
    </row>
    <row r="172" spans="1:14" s="10" customFormat="1" ht="36" customHeight="1">
      <c r="A172" s="47" t="s">
        <v>302</v>
      </c>
      <c r="B172" s="48" t="s">
        <v>299</v>
      </c>
      <c r="C172" s="49" t="s">
        <v>7</v>
      </c>
      <c r="D172" s="49" t="s">
        <v>7</v>
      </c>
      <c r="E172" s="49" t="s">
        <v>7</v>
      </c>
      <c r="F172" s="49" t="s">
        <v>7</v>
      </c>
      <c r="G172" s="50">
        <f t="shared" si="26"/>
        <v>0</v>
      </c>
      <c r="H172" s="50">
        <f aca="true" t="shared" si="28" ref="H172:N172">SUM(H173:H176)</f>
        <v>0</v>
      </c>
      <c r="I172" s="50">
        <f t="shared" si="28"/>
        <v>0</v>
      </c>
      <c r="J172" s="50">
        <f t="shared" si="28"/>
        <v>0</v>
      </c>
      <c r="K172" s="50">
        <f t="shared" si="28"/>
        <v>0</v>
      </c>
      <c r="L172" s="50">
        <f t="shared" si="28"/>
        <v>0</v>
      </c>
      <c r="M172" s="50">
        <f t="shared" si="28"/>
        <v>0</v>
      </c>
      <c r="N172" s="56">
        <f t="shared" si="28"/>
        <v>0</v>
      </c>
    </row>
    <row r="173" spans="1:14" s="10" customFormat="1" ht="36" customHeight="1" hidden="1">
      <c r="A173" s="34" t="s">
        <v>283</v>
      </c>
      <c r="B173" s="80" t="s">
        <v>282</v>
      </c>
      <c r="C173" s="80" t="s">
        <v>284</v>
      </c>
      <c r="D173" s="80" t="s">
        <v>279</v>
      </c>
      <c r="E173" s="35"/>
      <c r="F173" s="35"/>
      <c r="G173" s="33">
        <f t="shared" si="26"/>
        <v>0</v>
      </c>
      <c r="H173" s="33"/>
      <c r="I173" s="33"/>
      <c r="J173" s="33"/>
      <c r="K173" s="33"/>
      <c r="L173" s="33"/>
      <c r="M173" s="33"/>
      <c r="N173" s="53"/>
    </row>
    <row r="174" spans="1:14" s="10" customFormat="1" ht="36" customHeight="1">
      <c r="A174" s="34" t="s">
        <v>283</v>
      </c>
      <c r="B174" s="80" t="s">
        <v>282</v>
      </c>
      <c r="C174" s="80" t="s">
        <v>285</v>
      </c>
      <c r="D174" s="80" t="s">
        <v>286</v>
      </c>
      <c r="E174" s="35" t="s">
        <v>419</v>
      </c>
      <c r="F174" s="35" t="s">
        <v>133</v>
      </c>
      <c r="G174" s="33">
        <f t="shared" si="26"/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53">
        <v>0</v>
      </c>
    </row>
    <row r="175" spans="1:14" s="10" customFormat="1" ht="66" customHeight="1" hidden="1">
      <c r="A175" s="34" t="s">
        <v>283</v>
      </c>
      <c r="B175" s="80" t="s">
        <v>282</v>
      </c>
      <c r="C175" s="80" t="s">
        <v>305</v>
      </c>
      <c r="D175" s="80" t="s">
        <v>286</v>
      </c>
      <c r="E175" s="35"/>
      <c r="F175" s="35"/>
      <c r="G175" s="33">
        <f t="shared" si="26"/>
        <v>0</v>
      </c>
      <c r="H175" s="33"/>
      <c r="I175" s="33"/>
      <c r="J175" s="33"/>
      <c r="K175" s="33"/>
      <c r="L175" s="33"/>
      <c r="M175" s="33"/>
      <c r="N175" s="53"/>
    </row>
    <row r="176" spans="1:14" s="14" customFormat="1" ht="63" customHeight="1" hidden="1">
      <c r="A176" s="34" t="s">
        <v>283</v>
      </c>
      <c r="B176" s="80" t="s">
        <v>282</v>
      </c>
      <c r="C176" s="80" t="s">
        <v>306</v>
      </c>
      <c r="D176" s="80" t="s">
        <v>286</v>
      </c>
      <c r="E176" s="35"/>
      <c r="F176" s="35"/>
      <c r="G176" s="33">
        <f t="shared" si="26"/>
        <v>0</v>
      </c>
      <c r="H176" s="33"/>
      <c r="I176" s="33"/>
      <c r="J176" s="33"/>
      <c r="K176" s="33"/>
      <c r="L176" s="33"/>
      <c r="M176" s="33"/>
      <c r="N176" s="53"/>
    </row>
    <row r="177" spans="1:14" s="10" customFormat="1" ht="35.25" customHeight="1">
      <c r="A177" s="47" t="s">
        <v>303</v>
      </c>
      <c r="B177" s="48" t="s">
        <v>300</v>
      </c>
      <c r="C177" s="49" t="s">
        <v>7</v>
      </c>
      <c r="D177" s="49" t="s">
        <v>7</v>
      </c>
      <c r="E177" s="49" t="s">
        <v>7</v>
      </c>
      <c r="F177" s="49" t="s">
        <v>7</v>
      </c>
      <c r="G177" s="50">
        <f t="shared" si="26"/>
        <v>21292469</v>
      </c>
      <c r="H177" s="50">
        <f aca="true" t="shared" si="29" ref="H177:N177">SUM(H178:H206)</f>
        <v>11779649</v>
      </c>
      <c r="I177" s="50">
        <f t="shared" si="29"/>
        <v>0</v>
      </c>
      <c r="J177" s="50">
        <f t="shared" si="29"/>
        <v>1871320</v>
      </c>
      <c r="K177" s="50">
        <f t="shared" si="29"/>
        <v>0</v>
      </c>
      <c r="L177" s="50">
        <f t="shared" si="29"/>
        <v>7641500</v>
      </c>
      <c r="M177" s="50">
        <f t="shared" si="29"/>
        <v>0</v>
      </c>
      <c r="N177" s="56">
        <f t="shared" si="29"/>
        <v>0</v>
      </c>
    </row>
    <row r="178" spans="1:14" s="10" customFormat="1" ht="35.25" customHeight="1">
      <c r="A178" s="34" t="s">
        <v>24</v>
      </c>
      <c r="B178" s="80" t="s">
        <v>281</v>
      </c>
      <c r="C178" s="80" t="s">
        <v>284</v>
      </c>
      <c r="D178" s="80" t="s">
        <v>18</v>
      </c>
      <c r="E178" s="35" t="s">
        <v>420</v>
      </c>
      <c r="F178" s="35" t="s">
        <v>113</v>
      </c>
      <c r="G178" s="33">
        <f t="shared" si="26"/>
        <v>106000</v>
      </c>
      <c r="H178" s="33">
        <v>106000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53">
        <v>0</v>
      </c>
    </row>
    <row r="179" spans="1:14" s="10" customFormat="1" ht="35.25" customHeight="1">
      <c r="A179" s="34" t="s">
        <v>25</v>
      </c>
      <c r="B179" s="80" t="s">
        <v>281</v>
      </c>
      <c r="C179" s="80" t="s">
        <v>284</v>
      </c>
      <c r="D179" s="80" t="s">
        <v>19</v>
      </c>
      <c r="E179" s="35" t="s">
        <v>416</v>
      </c>
      <c r="F179" s="35" t="s">
        <v>113</v>
      </c>
      <c r="G179" s="33">
        <f t="shared" si="26"/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53">
        <v>0</v>
      </c>
    </row>
    <row r="180" spans="1:14" s="10" customFormat="1" ht="35.25" customHeight="1">
      <c r="A180" s="155" t="s">
        <v>26</v>
      </c>
      <c r="B180" s="80" t="s">
        <v>281</v>
      </c>
      <c r="C180" s="80" t="s">
        <v>284</v>
      </c>
      <c r="D180" s="80" t="s">
        <v>20</v>
      </c>
      <c r="E180" s="35" t="s">
        <v>421</v>
      </c>
      <c r="F180" s="35" t="s">
        <v>113</v>
      </c>
      <c r="G180" s="33">
        <f t="shared" si="26"/>
        <v>4998870</v>
      </c>
      <c r="H180" s="33">
        <v>4998870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53">
        <v>0</v>
      </c>
    </row>
    <row r="181" spans="1:14" s="10" customFormat="1" ht="66" customHeight="1">
      <c r="A181" s="157"/>
      <c r="B181" s="80" t="s">
        <v>281</v>
      </c>
      <c r="C181" s="80" t="s">
        <v>284</v>
      </c>
      <c r="D181" s="80" t="s">
        <v>20</v>
      </c>
      <c r="E181" s="35" t="s">
        <v>422</v>
      </c>
      <c r="F181" s="35" t="s">
        <v>7</v>
      </c>
      <c r="G181" s="33">
        <f t="shared" si="26"/>
        <v>1500</v>
      </c>
      <c r="H181" s="33">
        <v>0</v>
      </c>
      <c r="I181" s="33">
        <v>0</v>
      </c>
      <c r="J181" s="33">
        <v>0</v>
      </c>
      <c r="K181" s="33">
        <v>0</v>
      </c>
      <c r="L181" s="33">
        <v>1500</v>
      </c>
      <c r="M181" s="33">
        <v>0</v>
      </c>
      <c r="N181" s="53">
        <v>0</v>
      </c>
    </row>
    <row r="182" spans="1:14" s="14" customFormat="1" ht="47.25" customHeight="1">
      <c r="A182" s="34" t="s">
        <v>27</v>
      </c>
      <c r="B182" s="80" t="s">
        <v>281</v>
      </c>
      <c r="C182" s="80" t="s">
        <v>284</v>
      </c>
      <c r="D182" s="80" t="s">
        <v>21</v>
      </c>
      <c r="E182" s="35" t="s">
        <v>7</v>
      </c>
      <c r="F182" s="35" t="s">
        <v>7</v>
      </c>
      <c r="G182" s="33">
        <f t="shared" si="26"/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53">
        <v>0</v>
      </c>
    </row>
    <row r="183" spans="1:14" s="10" customFormat="1" ht="63" customHeight="1">
      <c r="A183" s="155" t="s">
        <v>33</v>
      </c>
      <c r="B183" s="80" t="s">
        <v>281</v>
      </c>
      <c r="C183" s="80" t="s">
        <v>284</v>
      </c>
      <c r="D183" s="80" t="s">
        <v>28</v>
      </c>
      <c r="E183" s="35" t="s">
        <v>423</v>
      </c>
      <c r="F183" s="35" t="s">
        <v>113</v>
      </c>
      <c r="G183" s="33">
        <f t="shared" si="26"/>
        <v>1250000</v>
      </c>
      <c r="H183" s="33">
        <v>1250000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53">
        <v>0</v>
      </c>
    </row>
    <row r="184" spans="1:14" s="10" customFormat="1" ht="52.5" customHeight="1">
      <c r="A184" s="156"/>
      <c r="B184" s="80" t="s">
        <v>281</v>
      </c>
      <c r="C184" s="80" t="s">
        <v>284</v>
      </c>
      <c r="D184" s="80" t="s">
        <v>28</v>
      </c>
      <c r="E184" s="35" t="s">
        <v>424</v>
      </c>
      <c r="F184" s="35" t="s">
        <v>7</v>
      </c>
      <c r="G184" s="33">
        <f t="shared" si="26"/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53">
        <v>0</v>
      </c>
    </row>
    <row r="185" spans="1:14" s="10" customFormat="1" ht="68.25" customHeight="1">
      <c r="A185" s="156"/>
      <c r="B185" s="80" t="s">
        <v>281</v>
      </c>
      <c r="C185" s="80" t="s">
        <v>284</v>
      </c>
      <c r="D185" s="80" t="s">
        <v>28</v>
      </c>
      <c r="E185" s="35" t="s">
        <v>7</v>
      </c>
      <c r="F185" s="35" t="s">
        <v>408</v>
      </c>
      <c r="G185" s="33">
        <f t="shared" si="26"/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53">
        <v>0</v>
      </c>
    </row>
    <row r="186" spans="1:14" s="10" customFormat="1" ht="33.75" customHeight="1">
      <c r="A186" s="157"/>
      <c r="B186" s="80" t="s">
        <v>281</v>
      </c>
      <c r="C186" s="80" t="s">
        <v>284</v>
      </c>
      <c r="D186" s="80" t="s">
        <v>28</v>
      </c>
      <c r="E186" s="35" t="s">
        <v>7</v>
      </c>
      <c r="F186" s="35" t="s">
        <v>406</v>
      </c>
      <c r="G186" s="33">
        <f t="shared" si="26"/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53">
        <v>0</v>
      </c>
    </row>
    <row r="187" spans="1:14" s="14" customFormat="1" ht="47.25" customHeight="1">
      <c r="A187" s="34" t="s">
        <v>40</v>
      </c>
      <c r="B187" s="80" t="s">
        <v>281</v>
      </c>
      <c r="C187" s="80" t="s">
        <v>284</v>
      </c>
      <c r="D187" s="80" t="s">
        <v>29</v>
      </c>
      <c r="E187" s="35" t="s">
        <v>425</v>
      </c>
      <c r="F187" s="35" t="s">
        <v>113</v>
      </c>
      <c r="G187" s="33">
        <f t="shared" si="26"/>
        <v>2753658</v>
      </c>
      <c r="H187" s="33">
        <v>2753658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53">
        <v>0</v>
      </c>
    </row>
    <row r="188" spans="1:14" s="14" customFormat="1" ht="47.25" customHeight="1">
      <c r="A188" s="158" t="s">
        <v>525</v>
      </c>
      <c r="B188" s="80" t="s">
        <v>15</v>
      </c>
      <c r="C188" s="80" t="s">
        <v>288</v>
      </c>
      <c r="D188" s="80" t="s">
        <v>526</v>
      </c>
      <c r="E188" s="35" t="s">
        <v>530</v>
      </c>
      <c r="F188" s="35" t="s">
        <v>110</v>
      </c>
      <c r="G188" s="33">
        <f t="shared" si="26"/>
        <v>20000</v>
      </c>
      <c r="H188" s="33">
        <v>20000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53">
        <v>0</v>
      </c>
    </row>
    <row r="189" spans="1:14" s="14" customFormat="1" ht="47.25" customHeight="1">
      <c r="A189" s="159"/>
      <c r="B189" s="80" t="s">
        <v>15</v>
      </c>
      <c r="C189" s="80" t="s">
        <v>288</v>
      </c>
      <c r="D189" s="80" t="s">
        <v>526</v>
      </c>
      <c r="E189" s="35" t="s">
        <v>531</v>
      </c>
      <c r="F189" s="35" t="s">
        <v>112</v>
      </c>
      <c r="G189" s="33">
        <f t="shared" si="26"/>
        <v>50000</v>
      </c>
      <c r="H189" s="33">
        <v>50000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53">
        <v>0</v>
      </c>
    </row>
    <row r="190" spans="1:14" s="14" customFormat="1" ht="47.25" customHeight="1">
      <c r="A190" s="160"/>
      <c r="B190" s="80" t="s">
        <v>15</v>
      </c>
      <c r="C190" s="80" t="s">
        <v>288</v>
      </c>
      <c r="D190" s="80" t="s">
        <v>526</v>
      </c>
      <c r="E190" s="35" t="s">
        <v>531</v>
      </c>
      <c r="F190" s="35" t="s">
        <v>134</v>
      </c>
      <c r="G190" s="33">
        <f t="shared" si="26"/>
        <v>60000</v>
      </c>
      <c r="H190" s="33">
        <v>60000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53">
        <v>0</v>
      </c>
    </row>
    <row r="191" spans="1:14" s="10" customFormat="1" ht="54.75" customHeight="1">
      <c r="A191" s="155" t="s">
        <v>35</v>
      </c>
      <c r="B191" s="80" t="s">
        <v>30</v>
      </c>
      <c r="C191" s="80" t="s">
        <v>284</v>
      </c>
      <c r="D191" s="80" t="s">
        <v>31</v>
      </c>
      <c r="E191" s="35" t="s">
        <v>426</v>
      </c>
      <c r="F191" s="35" t="s">
        <v>110</v>
      </c>
      <c r="G191" s="33">
        <f t="shared" si="26"/>
        <v>150000</v>
      </c>
      <c r="H191" s="33">
        <v>150000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53">
        <v>0</v>
      </c>
    </row>
    <row r="192" spans="1:14" s="14" customFormat="1" ht="31.5" customHeight="1">
      <c r="A192" s="156"/>
      <c r="B192" s="80" t="s">
        <v>30</v>
      </c>
      <c r="C192" s="80" t="s">
        <v>284</v>
      </c>
      <c r="D192" s="80" t="s">
        <v>31</v>
      </c>
      <c r="E192" s="35" t="s">
        <v>427</v>
      </c>
      <c r="F192" s="35" t="s">
        <v>112</v>
      </c>
      <c r="G192" s="33">
        <f t="shared" si="26"/>
        <v>1899160</v>
      </c>
      <c r="H192" s="33">
        <v>1899160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53">
        <v>0</v>
      </c>
    </row>
    <row r="193" spans="1:14" s="10" customFormat="1" ht="41.25" customHeight="1">
      <c r="A193" s="156"/>
      <c r="B193" s="80" t="s">
        <v>30</v>
      </c>
      <c r="C193" s="80" t="s">
        <v>284</v>
      </c>
      <c r="D193" s="80" t="s">
        <v>31</v>
      </c>
      <c r="E193" s="35" t="s">
        <v>428</v>
      </c>
      <c r="F193" s="35" t="s">
        <v>7</v>
      </c>
      <c r="G193" s="33">
        <f t="shared" si="26"/>
        <v>70000</v>
      </c>
      <c r="H193" s="33">
        <v>0</v>
      </c>
      <c r="I193" s="33">
        <v>0</v>
      </c>
      <c r="J193" s="33">
        <v>0</v>
      </c>
      <c r="K193" s="33">
        <v>0</v>
      </c>
      <c r="L193" s="33">
        <v>70000</v>
      </c>
      <c r="M193" s="33">
        <v>0</v>
      </c>
      <c r="N193" s="53">
        <v>0</v>
      </c>
    </row>
    <row r="194" spans="1:14" s="11" customFormat="1" ht="99.75" customHeight="1">
      <c r="A194" s="157"/>
      <c r="B194" s="80" t="s">
        <v>30</v>
      </c>
      <c r="C194" s="80" t="s">
        <v>284</v>
      </c>
      <c r="D194" s="80" t="s">
        <v>31</v>
      </c>
      <c r="E194" s="35" t="s">
        <v>7</v>
      </c>
      <c r="F194" s="35" t="s">
        <v>408</v>
      </c>
      <c r="G194" s="33">
        <f t="shared" si="26"/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53">
        <v>0</v>
      </c>
    </row>
    <row r="195" spans="1:14" s="10" customFormat="1" ht="30" customHeight="1">
      <c r="A195" s="34" t="s">
        <v>35</v>
      </c>
      <c r="B195" s="80" t="s">
        <v>30</v>
      </c>
      <c r="C195" s="80" t="s">
        <v>307</v>
      </c>
      <c r="D195" s="80" t="s">
        <v>31</v>
      </c>
      <c r="E195" s="35"/>
      <c r="F195" s="35"/>
      <c r="G195" s="33">
        <f t="shared" si="26"/>
        <v>0</v>
      </c>
      <c r="H195" s="33"/>
      <c r="I195" s="33"/>
      <c r="J195" s="33"/>
      <c r="K195" s="33"/>
      <c r="L195" s="33"/>
      <c r="M195" s="33"/>
      <c r="N195" s="53"/>
    </row>
    <row r="196" spans="1:14" s="10" customFormat="1" ht="30" customHeight="1">
      <c r="A196" s="155" t="s">
        <v>36</v>
      </c>
      <c r="B196" s="80" t="s">
        <v>30</v>
      </c>
      <c r="C196" s="80" t="s">
        <v>284</v>
      </c>
      <c r="D196" s="80" t="s">
        <v>532</v>
      </c>
      <c r="E196" s="35" t="s">
        <v>535</v>
      </c>
      <c r="F196" s="35" t="s">
        <v>110</v>
      </c>
      <c r="G196" s="33">
        <f t="shared" si="26"/>
        <v>45000</v>
      </c>
      <c r="H196" s="33">
        <v>45000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53">
        <v>0</v>
      </c>
    </row>
    <row r="197" spans="1:14" s="10" customFormat="1" ht="30" customHeight="1">
      <c r="A197" s="156"/>
      <c r="B197" s="80" t="s">
        <v>30</v>
      </c>
      <c r="C197" s="80" t="s">
        <v>284</v>
      </c>
      <c r="D197" s="80" t="s">
        <v>533</v>
      </c>
      <c r="E197" s="35" t="s">
        <v>536</v>
      </c>
      <c r="F197" s="35" t="s">
        <v>110</v>
      </c>
      <c r="G197" s="33">
        <f>H197+J197+K197+L197</f>
        <v>30000</v>
      </c>
      <c r="H197" s="33">
        <v>30000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53">
        <v>0</v>
      </c>
    </row>
    <row r="198" spans="1:14" s="10" customFormat="1" ht="30" customHeight="1">
      <c r="A198" s="156"/>
      <c r="B198" s="80" t="s">
        <v>30</v>
      </c>
      <c r="C198" s="80" t="s">
        <v>284</v>
      </c>
      <c r="D198" s="80" t="s">
        <v>534</v>
      </c>
      <c r="E198" s="35" t="s">
        <v>537</v>
      </c>
      <c r="F198" s="35" t="s">
        <v>110</v>
      </c>
      <c r="G198" s="33">
        <f>H198+J198+K198+L198</f>
        <v>60000</v>
      </c>
      <c r="H198" s="33">
        <v>60000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53">
        <v>0</v>
      </c>
    </row>
    <row r="199" spans="1:14" s="10" customFormat="1" ht="30" customHeight="1">
      <c r="A199" s="156"/>
      <c r="B199" s="80" t="s">
        <v>30</v>
      </c>
      <c r="C199" s="80" t="s">
        <v>284</v>
      </c>
      <c r="D199" s="80" t="s">
        <v>538</v>
      </c>
      <c r="E199" s="35" t="s">
        <v>539</v>
      </c>
      <c r="F199" s="35" t="s">
        <v>110</v>
      </c>
      <c r="G199" s="33">
        <f>H199+J199+K199+L199</f>
        <v>82200</v>
      </c>
      <c r="H199" s="33">
        <v>82200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53">
        <v>0</v>
      </c>
    </row>
    <row r="200" spans="1:14" s="10" customFormat="1" ht="30" customHeight="1">
      <c r="A200" s="156"/>
      <c r="B200" s="80" t="s">
        <v>30</v>
      </c>
      <c r="C200" s="80" t="s">
        <v>284</v>
      </c>
      <c r="D200" s="80" t="s">
        <v>540</v>
      </c>
      <c r="E200" s="35" t="s">
        <v>542</v>
      </c>
      <c r="F200" s="35" t="s">
        <v>110</v>
      </c>
      <c r="G200" s="33">
        <f>H200+J200+K200+L200</f>
        <v>274761</v>
      </c>
      <c r="H200" s="33">
        <v>274761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53">
        <v>0</v>
      </c>
    </row>
    <row r="201" spans="1:14" s="11" customFormat="1" ht="30" customHeight="1">
      <c r="A201" s="156"/>
      <c r="B201" s="80" t="s">
        <v>30</v>
      </c>
      <c r="C201" s="80" t="s">
        <v>284</v>
      </c>
      <c r="D201" s="80" t="s">
        <v>538</v>
      </c>
      <c r="E201" s="35" t="s">
        <v>541</v>
      </c>
      <c r="F201" s="35" t="s">
        <v>112</v>
      </c>
      <c r="G201" s="33">
        <f t="shared" si="26"/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53">
        <v>0</v>
      </c>
    </row>
    <row r="202" spans="1:14" s="11" customFormat="1" ht="30" customHeight="1">
      <c r="A202" s="156"/>
      <c r="B202" s="80" t="s">
        <v>30</v>
      </c>
      <c r="C202" s="80" t="s">
        <v>284</v>
      </c>
      <c r="D202" s="80" t="s">
        <v>527</v>
      </c>
      <c r="E202" s="35" t="s">
        <v>529</v>
      </c>
      <c r="F202" s="35" t="s">
        <v>7</v>
      </c>
      <c r="G202" s="33">
        <f t="shared" si="26"/>
        <v>570000</v>
      </c>
      <c r="H202" s="33">
        <v>0</v>
      </c>
      <c r="I202" s="33">
        <v>0</v>
      </c>
      <c r="J202" s="33">
        <v>0</v>
      </c>
      <c r="K202" s="33">
        <v>0</v>
      </c>
      <c r="L202" s="33">
        <v>570000</v>
      </c>
      <c r="M202" s="33">
        <v>0</v>
      </c>
      <c r="N202" s="53">
        <v>0</v>
      </c>
    </row>
    <row r="203" spans="1:14" s="11" customFormat="1" ht="30" customHeight="1">
      <c r="A203" s="156"/>
      <c r="B203" s="80" t="s">
        <v>30</v>
      </c>
      <c r="C203" s="80" t="s">
        <v>284</v>
      </c>
      <c r="D203" s="80" t="s">
        <v>527</v>
      </c>
      <c r="E203" s="35" t="s">
        <v>528</v>
      </c>
      <c r="F203" s="35" t="s">
        <v>7</v>
      </c>
      <c r="G203" s="33">
        <f t="shared" si="26"/>
        <v>7000000</v>
      </c>
      <c r="H203" s="33">
        <v>0</v>
      </c>
      <c r="I203" s="33">
        <v>0</v>
      </c>
      <c r="J203" s="33">
        <v>0</v>
      </c>
      <c r="K203" s="33">
        <v>0</v>
      </c>
      <c r="L203" s="33">
        <v>7000000</v>
      </c>
      <c r="M203" s="33">
        <v>0</v>
      </c>
      <c r="N203" s="53">
        <v>0</v>
      </c>
    </row>
    <row r="204" spans="1:14" s="11" customFormat="1" ht="30" customHeight="1">
      <c r="A204" s="156"/>
      <c r="B204" s="80" t="s">
        <v>30</v>
      </c>
      <c r="C204" s="80" t="s">
        <v>284</v>
      </c>
      <c r="D204" s="80" t="s">
        <v>527</v>
      </c>
      <c r="E204" s="35" t="s">
        <v>7</v>
      </c>
      <c r="F204" s="35" t="s">
        <v>408</v>
      </c>
      <c r="G204" s="33">
        <f t="shared" si="26"/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53">
        <v>0</v>
      </c>
    </row>
    <row r="205" spans="1:14" s="11" customFormat="1" ht="30" customHeight="1">
      <c r="A205" s="156"/>
      <c r="B205" s="80" t="s">
        <v>30</v>
      </c>
      <c r="C205" s="80" t="s">
        <v>284</v>
      </c>
      <c r="D205" s="80" t="s">
        <v>527</v>
      </c>
      <c r="E205" s="35" t="s">
        <v>7</v>
      </c>
      <c r="F205" s="35" t="s">
        <v>402</v>
      </c>
      <c r="G205" s="33">
        <f t="shared" si="26"/>
        <v>1182110</v>
      </c>
      <c r="H205" s="33">
        <v>0</v>
      </c>
      <c r="I205" s="33">
        <v>0</v>
      </c>
      <c r="J205" s="33">
        <v>1182110</v>
      </c>
      <c r="K205" s="33">
        <v>0</v>
      </c>
      <c r="L205" s="33">
        <v>0</v>
      </c>
      <c r="M205" s="33">
        <v>0</v>
      </c>
      <c r="N205" s="53">
        <v>0</v>
      </c>
    </row>
    <row r="206" spans="1:14" s="11" customFormat="1" ht="30" customHeight="1">
      <c r="A206" s="157"/>
      <c r="B206" s="80" t="s">
        <v>30</v>
      </c>
      <c r="C206" s="80" t="s">
        <v>284</v>
      </c>
      <c r="D206" s="80" t="s">
        <v>527</v>
      </c>
      <c r="E206" s="35" t="s">
        <v>7</v>
      </c>
      <c r="F206" s="35" t="s">
        <v>404</v>
      </c>
      <c r="G206" s="33">
        <f t="shared" si="26"/>
        <v>689210</v>
      </c>
      <c r="H206" s="33">
        <v>0</v>
      </c>
      <c r="I206" s="33">
        <v>0</v>
      </c>
      <c r="J206" s="33">
        <v>689210</v>
      </c>
      <c r="K206" s="33">
        <v>0</v>
      </c>
      <c r="L206" s="33">
        <v>0</v>
      </c>
      <c r="M206" s="33">
        <v>0</v>
      </c>
      <c r="N206" s="53"/>
    </row>
    <row r="207" spans="1:14" s="11" customFormat="1" ht="38.25" customHeight="1">
      <c r="A207" s="44" t="s">
        <v>41</v>
      </c>
      <c r="B207" s="36" t="s">
        <v>7</v>
      </c>
      <c r="C207" s="36" t="s">
        <v>7</v>
      </c>
      <c r="D207" s="36" t="s">
        <v>7</v>
      </c>
      <c r="E207" s="36"/>
      <c r="F207" s="36"/>
      <c r="G207" s="43"/>
      <c r="H207" s="43"/>
      <c r="I207" s="43"/>
      <c r="J207" s="43"/>
      <c r="K207" s="43"/>
      <c r="L207" s="43"/>
      <c r="M207" s="43"/>
      <c r="N207" s="54"/>
    </row>
    <row r="208" spans="1:14" s="10" customFormat="1" ht="38.25" customHeight="1">
      <c r="A208" s="44" t="s">
        <v>8</v>
      </c>
      <c r="B208" s="38" t="s">
        <v>290</v>
      </c>
      <c r="C208" s="36" t="s">
        <v>7</v>
      </c>
      <c r="D208" s="36" t="s">
        <v>7</v>
      </c>
      <c r="E208" s="36"/>
      <c r="F208" s="36"/>
      <c r="G208" s="43"/>
      <c r="H208" s="43"/>
      <c r="I208" s="43"/>
      <c r="J208" s="43"/>
      <c r="K208" s="43"/>
      <c r="L208" s="43"/>
      <c r="M208" s="43"/>
      <c r="N208" s="54"/>
    </row>
    <row r="209" spans="1:14" s="10" customFormat="1" ht="21" customHeight="1">
      <c r="A209" s="45" t="s">
        <v>42</v>
      </c>
      <c r="B209" s="35"/>
      <c r="C209" s="35" t="s">
        <v>7</v>
      </c>
      <c r="D209" s="35" t="s">
        <v>7</v>
      </c>
      <c r="E209" s="35"/>
      <c r="F209" s="35" t="s">
        <v>7</v>
      </c>
      <c r="G209" s="33" t="s">
        <v>7</v>
      </c>
      <c r="H209" s="33" t="s">
        <v>7</v>
      </c>
      <c r="I209" s="33" t="s">
        <v>7</v>
      </c>
      <c r="J209" s="33" t="s">
        <v>7</v>
      </c>
      <c r="K209" s="33" t="s">
        <v>7</v>
      </c>
      <c r="L209" s="33" t="s">
        <v>7</v>
      </c>
      <c r="M209" s="33" t="s">
        <v>7</v>
      </c>
      <c r="N209" s="53" t="s">
        <v>7</v>
      </c>
    </row>
    <row r="210" spans="1:14" s="10" customFormat="1" ht="21" customHeight="1">
      <c r="A210" s="34" t="s">
        <v>131</v>
      </c>
      <c r="B210" s="35"/>
      <c r="C210" s="35" t="s">
        <v>7</v>
      </c>
      <c r="D210" s="35" t="s">
        <v>7</v>
      </c>
      <c r="E210" s="35" t="s">
        <v>7</v>
      </c>
      <c r="F210" s="35" t="s">
        <v>7</v>
      </c>
      <c r="G210" s="43">
        <f>H210+J210+K210+L210</f>
        <v>0</v>
      </c>
      <c r="H210" s="33">
        <f aca="true" t="shared" si="30" ref="H210:N210">H211</f>
        <v>0</v>
      </c>
      <c r="I210" s="33">
        <f t="shared" si="30"/>
        <v>0</v>
      </c>
      <c r="J210" s="33">
        <f t="shared" si="30"/>
        <v>0</v>
      </c>
      <c r="K210" s="33">
        <f t="shared" si="30"/>
        <v>0</v>
      </c>
      <c r="L210" s="33">
        <f t="shared" si="30"/>
        <v>0</v>
      </c>
      <c r="M210" s="33">
        <f t="shared" si="30"/>
        <v>0</v>
      </c>
      <c r="N210" s="53">
        <f t="shared" si="30"/>
        <v>0</v>
      </c>
    </row>
    <row r="211" spans="1:14" s="10" customFormat="1" ht="21" customHeight="1">
      <c r="A211" s="34" t="s">
        <v>54</v>
      </c>
      <c r="B211" s="35"/>
      <c r="C211" s="35"/>
      <c r="D211" s="35"/>
      <c r="E211" s="35"/>
      <c r="F211" s="35"/>
      <c r="G211" s="33">
        <f>H211+J211+K211+L211</f>
        <v>0</v>
      </c>
      <c r="H211" s="33"/>
      <c r="I211" s="33"/>
      <c r="J211" s="33"/>
      <c r="K211" s="33"/>
      <c r="L211" s="33"/>
      <c r="M211" s="33"/>
      <c r="N211" s="53"/>
    </row>
    <row r="212" spans="1:14" s="11" customFormat="1" ht="30" customHeight="1">
      <c r="A212" s="161" t="s">
        <v>519</v>
      </c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3"/>
    </row>
    <row r="213" spans="1:14" s="11" customFormat="1" ht="30" customHeight="1">
      <c r="A213" s="34" t="s">
        <v>53</v>
      </c>
      <c r="B213" s="80" t="s">
        <v>270</v>
      </c>
      <c r="C213" s="35" t="s">
        <v>7</v>
      </c>
      <c r="D213" s="35" t="s">
        <v>7</v>
      </c>
      <c r="E213" s="35" t="s">
        <v>7</v>
      </c>
      <c r="F213" s="35" t="s">
        <v>7</v>
      </c>
      <c r="G213" s="43">
        <f>H213+J213+K213+L213</f>
        <v>0</v>
      </c>
      <c r="H213" s="33">
        <f>H216</f>
        <v>0</v>
      </c>
      <c r="I213" s="33">
        <f>I216</f>
        <v>0</v>
      </c>
      <c r="J213" s="33">
        <f>J216</f>
        <v>0</v>
      </c>
      <c r="K213" s="33">
        <f>K216</f>
        <v>0</v>
      </c>
      <c r="L213" s="43">
        <f>SUM(L215:L216)</f>
        <v>0</v>
      </c>
      <c r="M213" s="33">
        <f>M216</f>
        <v>0</v>
      </c>
      <c r="N213" s="53">
        <f>N216</f>
        <v>0</v>
      </c>
    </row>
    <row r="214" spans="1:14" s="51" customFormat="1" ht="30" customHeight="1">
      <c r="A214" s="34" t="s">
        <v>398</v>
      </c>
      <c r="B214" s="80" t="s">
        <v>7</v>
      </c>
      <c r="C214" s="35" t="s">
        <v>7</v>
      </c>
      <c r="D214" s="35" t="s">
        <v>7</v>
      </c>
      <c r="E214" s="35" t="s">
        <v>7</v>
      </c>
      <c r="F214" s="35" t="s">
        <v>7</v>
      </c>
      <c r="G214" s="33" t="s">
        <v>7</v>
      </c>
      <c r="H214" s="33" t="s">
        <v>7</v>
      </c>
      <c r="I214" s="33" t="s">
        <v>7</v>
      </c>
      <c r="J214" s="33" t="s">
        <v>7</v>
      </c>
      <c r="K214" s="33" t="s">
        <v>7</v>
      </c>
      <c r="L214" s="33" t="s">
        <v>7</v>
      </c>
      <c r="M214" s="33" t="s">
        <v>7</v>
      </c>
      <c r="N214" s="53" t="s">
        <v>7</v>
      </c>
    </row>
    <row r="215" spans="1:14" s="10" customFormat="1" ht="30" customHeight="1">
      <c r="A215" s="34" t="s">
        <v>396</v>
      </c>
      <c r="B215" s="80" t="s">
        <v>270</v>
      </c>
      <c r="C215" s="35" t="s">
        <v>7</v>
      </c>
      <c r="D215" s="35" t="s">
        <v>291</v>
      </c>
      <c r="E215" s="35" t="s">
        <v>399</v>
      </c>
      <c r="F215" s="35" t="s">
        <v>7</v>
      </c>
      <c r="G215" s="33">
        <f>H215+J215+K215+L215</f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53">
        <v>0</v>
      </c>
    </row>
    <row r="216" spans="1:14" s="10" customFormat="1" ht="30" customHeight="1">
      <c r="A216" s="34" t="s">
        <v>400</v>
      </c>
      <c r="B216" s="80" t="s">
        <v>270</v>
      </c>
      <c r="C216" s="35" t="s">
        <v>7</v>
      </c>
      <c r="D216" s="35" t="s">
        <v>276</v>
      </c>
      <c r="E216" s="35" t="s">
        <v>126</v>
      </c>
      <c r="F216" s="35" t="s">
        <v>7</v>
      </c>
      <c r="G216" s="33">
        <f>H216+J216+K216+L216</f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53">
        <v>0</v>
      </c>
    </row>
    <row r="217" spans="1:14" s="10" customFormat="1" ht="30" customHeight="1">
      <c r="A217" s="44" t="s">
        <v>46</v>
      </c>
      <c r="B217" s="38" t="s">
        <v>269</v>
      </c>
      <c r="C217" s="36" t="s">
        <v>7</v>
      </c>
      <c r="D217" s="36" t="s">
        <v>7</v>
      </c>
      <c r="E217" s="36" t="s">
        <v>7</v>
      </c>
      <c r="F217" s="36" t="s">
        <v>7</v>
      </c>
      <c r="G217" s="43">
        <f>H217+J217+K217+L217</f>
        <v>67787650</v>
      </c>
      <c r="H217" s="43">
        <f>H219+H250+H241+H244+H256</f>
        <v>58274830</v>
      </c>
      <c r="I217" s="43">
        <f>I219+I250+I241+I244+I256</f>
        <v>0</v>
      </c>
      <c r="J217" s="43">
        <f>J219+J250+J241+J244+J256</f>
        <v>1871320</v>
      </c>
      <c r="K217" s="43">
        <f>K219+K250</f>
        <v>0</v>
      </c>
      <c r="L217" s="43">
        <f>L219+L250</f>
        <v>7641500</v>
      </c>
      <c r="M217" s="43">
        <f>M219+M250</f>
        <v>0</v>
      </c>
      <c r="N217" s="54">
        <f>N219+N250</f>
        <v>0</v>
      </c>
    </row>
    <row r="218" spans="1:14" s="10" customFormat="1" ht="30" customHeight="1">
      <c r="A218" s="34" t="s">
        <v>2</v>
      </c>
      <c r="B218" s="35"/>
      <c r="C218" s="35" t="s">
        <v>7</v>
      </c>
      <c r="D218" s="35" t="s">
        <v>7</v>
      </c>
      <c r="E218" s="35" t="s">
        <v>7</v>
      </c>
      <c r="F218" s="35" t="s">
        <v>7</v>
      </c>
      <c r="G218" s="33" t="s">
        <v>7</v>
      </c>
      <c r="H218" s="33" t="s">
        <v>7</v>
      </c>
      <c r="I218" s="33" t="s">
        <v>7</v>
      </c>
      <c r="J218" s="33" t="s">
        <v>7</v>
      </c>
      <c r="K218" s="33" t="s">
        <v>7</v>
      </c>
      <c r="L218" s="33" t="s">
        <v>7</v>
      </c>
      <c r="M218" s="33" t="s">
        <v>7</v>
      </c>
      <c r="N218" s="53" t="s">
        <v>7</v>
      </c>
    </row>
    <row r="219" spans="1:14" s="51" customFormat="1" ht="38.25" customHeight="1">
      <c r="A219" s="44" t="s">
        <v>295</v>
      </c>
      <c r="B219" s="38" t="s">
        <v>271</v>
      </c>
      <c r="C219" s="38"/>
      <c r="D219" s="38" t="s">
        <v>12</v>
      </c>
      <c r="E219" s="36" t="s">
        <v>7</v>
      </c>
      <c r="F219" s="36" t="s">
        <v>7</v>
      </c>
      <c r="G219" s="43">
        <f aca="true" t="shared" si="31" ref="G219:G255">H219+J219+K219+L219</f>
        <v>65916330</v>
      </c>
      <c r="H219" s="43">
        <f aca="true" t="shared" si="32" ref="H219:N219">H220+H226+H232+H237+H239+H241+H244</f>
        <v>58274830</v>
      </c>
      <c r="I219" s="43">
        <f t="shared" si="32"/>
        <v>0</v>
      </c>
      <c r="J219" s="43">
        <f t="shared" si="32"/>
        <v>0</v>
      </c>
      <c r="K219" s="43">
        <f t="shared" si="32"/>
        <v>0</v>
      </c>
      <c r="L219" s="43">
        <f t="shared" si="32"/>
        <v>7641500</v>
      </c>
      <c r="M219" s="43">
        <f t="shared" si="32"/>
        <v>0</v>
      </c>
      <c r="N219" s="54">
        <f t="shared" si="32"/>
        <v>0</v>
      </c>
    </row>
    <row r="220" spans="1:14" s="10" customFormat="1" ht="30" customHeight="1">
      <c r="A220" s="44" t="s">
        <v>139</v>
      </c>
      <c r="B220" s="38" t="s">
        <v>272</v>
      </c>
      <c r="C220" s="38"/>
      <c r="D220" s="38" t="s">
        <v>12</v>
      </c>
      <c r="E220" s="36" t="s">
        <v>7</v>
      </c>
      <c r="F220" s="36" t="s">
        <v>7</v>
      </c>
      <c r="G220" s="43">
        <f t="shared" si="31"/>
        <v>58274830</v>
      </c>
      <c r="H220" s="43">
        <f aca="true" t="shared" si="33" ref="H220:N220">H221+H222+H223+H224+H225</f>
        <v>58274830</v>
      </c>
      <c r="I220" s="43">
        <f t="shared" si="33"/>
        <v>0</v>
      </c>
      <c r="J220" s="43">
        <f t="shared" si="33"/>
        <v>0</v>
      </c>
      <c r="K220" s="43">
        <f t="shared" si="33"/>
        <v>0</v>
      </c>
      <c r="L220" s="43">
        <f t="shared" si="33"/>
        <v>0</v>
      </c>
      <c r="M220" s="43">
        <f t="shared" si="33"/>
        <v>0</v>
      </c>
      <c r="N220" s="54">
        <f t="shared" si="33"/>
        <v>0</v>
      </c>
    </row>
    <row r="221" spans="1:14" s="10" customFormat="1" ht="30" customHeight="1">
      <c r="A221" s="151" t="s">
        <v>140</v>
      </c>
      <c r="B221" s="153" t="s">
        <v>272</v>
      </c>
      <c r="C221" s="153"/>
      <c r="D221" s="153" t="s">
        <v>276</v>
      </c>
      <c r="E221" s="80" t="s">
        <v>109</v>
      </c>
      <c r="F221" s="80" t="s">
        <v>110</v>
      </c>
      <c r="G221" s="33">
        <f t="shared" si="31"/>
        <v>5081700</v>
      </c>
      <c r="H221" s="33">
        <v>5081700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53">
        <v>0</v>
      </c>
    </row>
    <row r="222" spans="1:14" s="51" customFormat="1" ht="30" customHeight="1">
      <c r="A222" s="152"/>
      <c r="B222" s="154"/>
      <c r="C222" s="154"/>
      <c r="D222" s="154"/>
      <c r="E222" s="80" t="s">
        <v>111</v>
      </c>
      <c r="F222" s="80" t="s">
        <v>112</v>
      </c>
      <c r="G222" s="33">
        <f t="shared" si="31"/>
        <v>29656090</v>
      </c>
      <c r="H222" s="33">
        <v>29656090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53">
        <v>0</v>
      </c>
    </row>
    <row r="223" spans="1:14" s="10" customFormat="1" ht="30" customHeight="1">
      <c r="A223" s="151" t="s">
        <v>141</v>
      </c>
      <c r="B223" s="153" t="s">
        <v>272</v>
      </c>
      <c r="C223" s="153"/>
      <c r="D223" s="153" t="s">
        <v>276</v>
      </c>
      <c r="E223" s="80" t="s">
        <v>109</v>
      </c>
      <c r="F223" s="80" t="s">
        <v>113</v>
      </c>
      <c r="G223" s="33">
        <f t="shared" si="31"/>
        <v>9472850</v>
      </c>
      <c r="H223" s="33">
        <v>9472850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53">
        <v>0</v>
      </c>
    </row>
    <row r="224" spans="1:14" s="10" customFormat="1" ht="30" customHeight="1">
      <c r="A224" s="152"/>
      <c r="B224" s="154"/>
      <c r="C224" s="154"/>
      <c r="D224" s="154"/>
      <c r="E224" s="80" t="s">
        <v>111</v>
      </c>
      <c r="F224" s="80" t="s">
        <v>134</v>
      </c>
      <c r="G224" s="33">
        <f t="shared" si="31"/>
        <v>14064190</v>
      </c>
      <c r="H224" s="33">
        <v>14064190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53">
        <v>0</v>
      </c>
    </row>
    <row r="225" spans="1:14" s="10" customFormat="1" ht="30" customHeight="1">
      <c r="A225" s="83" t="s">
        <v>142</v>
      </c>
      <c r="B225" s="80" t="s">
        <v>272</v>
      </c>
      <c r="C225" s="80"/>
      <c r="D225" s="80" t="s">
        <v>276</v>
      </c>
      <c r="E225" s="80" t="s">
        <v>109</v>
      </c>
      <c r="F225" s="80" t="s">
        <v>133</v>
      </c>
      <c r="G225" s="33">
        <f t="shared" si="31"/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53">
        <v>0</v>
      </c>
    </row>
    <row r="226" spans="1:14" s="10" customFormat="1" ht="30" customHeight="1" hidden="1">
      <c r="A226" s="41" t="s">
        <v>143</v>
      </c>
      <c r="B226" s="39" t="s">
        <v>272</v>
      </c>
      <c r="C226" s="39"/>
      <c r="D226" s="39" t="s">
        <v>12</v>
      </c>
      <c r="E226" s="42" t="s">
        <v>7</v>
      </c>
      <c r="F226" s="42" t="s">
        <v>7</v>
      </c>
      <c r="G226" s="40">
        <f t="shared" si="31"/>
        <v>0</v>
      </c>
      <c r="H226" s="40">
        <f aca="true" t="shared" si="34" ref="H226:N226">H227+H228+H229+H230+H231</f>
        <v>0</v>
      </c>
      <c r="I226" s="40">
        <f t="shared" si="34"/>
        <v>0</v>
      </c>
      <c r="J226" s="40">
        <f t="shared" si="34"/>
        <v>0</v>
      </c>
      <c r="K226" s="40">
        <f t="shared" si="34"/>
        <v>0</v>
      </c>
      <c r="L226" s="40">
        <f t="shared" si="34"/>
        <v>0</v>
      </c>
      <c r="M226" s="40">
        <f t="shared" si="34"/>
        <v>0</v>
      </c>
      <c r="N226" s="55">
        <f t="shared" si="34"/>
        <v>0</v>
      </c>
    </row>
    <row r="227" spans="1:14" s="51" customFormat="1" ht="30" customHeight="1" hidden="1">
      <c r="A227" s="151" t="s">
        <v>144</v>
      </c>
      <c r="B227" s="153" t="s">
        <v>272</v>
      </c>
      <c r="C227" s="153"/>
      <c r="D227" s="153" t="s">
        <v>276</v>
      </c>
      <c r="E227" s="80" t="s">
        <v>109</v>
      </c>
      <c r="F227" s="80" t="s">
        <v>114</v>
      </c>
      <c r="G227" s="33">
        <f t="shared" si="31"/>
        <v>0</v>
      </c>
      <c r="H227" s="33"/>
      <c r="I227" s="33"/>
      <c r="J227" s="33"/>
      <c r="K227" s="33"/>
      <c r="L227" s="33"/>
      <c r="M227" s="33"/>
      <c r="N227" s="53"/>
    </row>
    <row r="228" spans="1:14" s="10" customFormat="1" ht="30" customHeight="1" hidden="1">
      <c r="A228" s="152"/>
      <c r="B228" s="154"/>
      <c r="C228" s="154"/>
      <c r="D228" s="154"/>
      <c r="E228" s="80" t="s">
        <v>111</v>
      </c>
      <c r="F228" s="80" t="s">
        <v>115</v>
      </c>
      <c r="G228" s="33">
        <f t="shared" si="31"/>
        <v>0</v>
      </c>
      <c r="H228" s="33"/>
      <c r="I228" s="33"/>
      <c r="J228" s="33"/>
      <c r="K228" s="33"/>
      <c r="L228" s="33"/>
      <c r="M228" s="33"/>
      <c r="N228" s="53"/>
    </row>
    <row r="229" spans="1:14" s="10" customFormat="1" ht="30" customHeight="1" hidden="1">
      <c r="A229" s="151" t="s">
        <v>145</v>
      </c>
      <c r="B229" s="153" t="s">
        <v>272</v>
      </c>
      <c r="C229" s="153"/>
      <c r="D229" s="153" t="s">
        <v>276</v>
      </c>
      <c r="E229" s="80" t="s">
        <v>109</v>
      </c>
      <c r="F229" s="80" t="s">
        <v>116</v>
      </c>
      <c r="G229" s="33">
        <f t="shared" si="31"/>
        <v>0</v>
      </c>
      <c r="H229" s="33"/>
      <c r="I229" s="33"/>
      <c r="J229" s="33"/>
      <c r="K229" s="33"/>
      <c r="L229" s="33"/>
      <c r="M229" s="33"/>
      <c r="N229" s="53"/>
    </row>
    <row r="230" spans="1:14" s="10" customFormat="1" ht="30" customHeight="1" hidden="1">
      <c r="A230" s="152"/>
      <c r="B230" s="154"/>
      <c r="C230" s="154"/>
      <c r="D230" s="154"/>
      <c r="E230" s="80" t="s">
        <v>111</v>
      </c>
      <c r="F230" s="80" t="s">
        <v>135</v>
      </c>
      <c r="G230" s="33">
        <f t="shared" si="31"/>
        <v>0</v>
      </c>
      <c r="H230" s="33"/>
      <c r="I230" s="33"/>
      <c r="J230" s="33"/>
      <c r="K230" s="33"/>
      <c r="L230" s="33"/>
      <c r="M230" s="33"/>
      <c r="N230" s="53"/>
    </row>
    <row r="231" spans="1:14" s="10" customFormat="1" ht="30" customHeight="1" hidden="1">
      <c r="A231" s="34" t="s">
        <v>146</v>
      </c>
      <c r="B231" s="80" t="s">
        <v>272</v>
      </c>
      <c r="C231" s="80"/>
      <c r="D231" s="80" t="s">
        <v>276</v>
      </c>
      <c r="E231" s="80" t="s">
        <v>109</v>
      </c>
      <c r="F231" s="80" t="s">
        <v>136</v>
      </c>
      <c r="G231" s="33">
        <f t="shared" si="31"/>
        <v>0</v>
      </c>
      <c r="H231" s="33"/>
      <c r="I231" s="33"/>
      <c r="J231" s="33"/>
      <c r="K231" s="33"/>
      <c r="L231" s="33"/>
      <c r="M231" s="33"/>
      <c r="N231" s="53"/>
    </row>
    <row r="232" spans="1:14" s="10" customFormat="1" ht="30" customHeight="1" hidden="1">
      <c r="A232" s="41" t="s">
        <v>147</v>
      </c>
      <c r="B232" s="39" t="s">
        <v>272</v>
      </c>
      <c r="C232" s="39"/>
      <c r="D232" s="39" t="s">
        <v>12</v>
      </c>
      <c r="E232" s="42" t="s">
        <v>7</v>
      </c>
      <c r="F232" s="42" t="s">
        <v>7</v>
      </c>
      <c r="G232" s="40">
        <f t="shared" si="31"/>
        <v>0</v>
      </c>
      <c r="H232" s="40">
        <f aca="true" t="shared" si="35" ref="H232:N232">H233+H234+H235+H236</f>
        <v>0</v>
      </c>
      <c r="I232" s="40">
        <f t="shared" si="35"/>
        <v>0</v>
      </c>
      <c r="J232" s="40">
        <f t="shared" si="35"/>
        <v>0</v>
      </c>
      <c r="K232" s="40">
        <f t="shared" si="35"/>
        <v>0</v>
      </c>
      <c r="L232" s="40">
        <f t="shared" si="35"/>
        <v>0</v>
      </c>
      <c r="M232" s="40">
        <f t="shared" si="35"/>
        <v>0</v>
      </c>
      <c r="N232" s="55">
        <f t="shared" si="35"/>
        <v>0</v>
      </c>
    </row>
    <row r="233" spans="1:14" s="10" customFormat="1" ht="30" customHeight="1" hidden="1">
      <c r="A233" s="34" t="s">
        <v>148</v>
      </c>
      <c r="B233" s="80" t="s">
        <v>272</v>
      </c>
      <c r="C233" s="80"/>
      <c r="D233" s="80" t="s">
        <v>276</v>
      </c>
      <c r="E233" s="80" t="s">
        <v>109</v>
      </c>
      <c r="F233" s="80" t="s">
        <v>117</v>
      </c>
      <c r="G233" s="33">
        <f t="shared" si="31"/>
        <v>0</v>
      </c>
      <c r="H233" s="33"/>
      <c r="I233" s="33"/>
      <c r="J233" s="33"/>
      <c r="K233" s="33"/>
      <c r="L233" s="33"/>
      <c r="M233" s="33"/>
      <c r="N233" s="53"/>
    </row>
    <row r="234" spans="1:14" s="10" customFormat="1" ht="30" customHeight="1" hidden="1">
      <c r="A234" s="34" t="s">
        <v>149</v>
      </c>
      <c r="B234" s="80" t="s">
        <v>272</v>
      </c>
      <c r="C234" s="80"/>
      <c r="D234" s="80" t="s">
        <v>276</v>
      </c>
      <c r="E234" s="80" t="s">
        <v>109</v>
      </c>
      <c r="F234" s="80" t="s">
        <v>118</v>
      </c>
      <c r="G234" s="33">
        <f t="shared" si="31"/>
        <v>0</v>
      </c>
      <c r="H234" s="33"/>
      <c r="I234" s="33"/>
      <c r="J234" s="33"/>
      <c r="K234" s="33"/>
      <c r="L234" s="33"/>
      <c r="M234" s="33"/>
      <c r="N234" s="53"/>
    </row>
    <row r="235" spans="1:14" s="10" customFormat="1" ht="30" customHeight="1" hidden="1">
      <c r="A235" s="34" t="s">
        <v>150</v>
      </c>
      <c r="B235" s="80" t="s">
        <v>272</v>
      </c>
      <c r="C235" s="80"/>
      <c r="D235" s="80" t="s">
        <v>276</v>
      </c>
      <c r="E235" s="80" t="s">
        <v>109</v>
      </c>
      <c r="F235" s="80" t="s">
        <v>137</v>
      </c>
      <c r="G235" s="33">
        <f t="shared" si="31"/>
        <v>0</v>
      </c>
      <c r="H235" s="33"/>
      <c r="I235" s="33"/>
      <c r="J235" s="33"/>
      <c r="K235" s="33"/>
      <c r="L235" s="33"/>
      <c r="M235" s="33"/>
      <c r="N235" s="53"/>
    </row>
    <row r="236" spans="1:14" s="10" customFormat="1" ht="30" customHeight="1" hidden="1">
      <c r="A236" s="34" t="s">
        <v>151</v>
      </c>
      <c r="B236" s="80" t="s">
        <v>272</v>
      </c>
      <c r="C236" s="80"/>
      <c r="D236" s="80" t="s">
        <v>276</v>
      </c>
      <c r="E236" s="80" t="s">
        <v>109</v>
      </c>
      <c r="F236" s="80" t="s">
        <v>138</v>
      </c>
      <c r="G236" s="33">
        <f t="shared" si="31"/>
        <v>0</v>
      </c>
      <c r="H236" s="33"/>
      <c r="I236" s="33"/>
      <c r="J236" s="33"/>
      <c r="K236" s="33"/>
      <c r="L236" s="33"/>
      <c r="M236" s="33"/>
      <c r="N236" s="53"/>
    </row>
    <row r="237" spans="1:14" s="11" customFormat="1" ht="36" customHeight="1" hidden="1">
      <c r="A237" s="41" t="s">
        <v>152</v>
      </c>
      <c r="B237" s="39" t="s">
        <v>272</v>
      </c>
      <c r="C237" s="39"/>
      <c r="D237" s="39" t="s">
        <v>12</v>
      </c>
      <c r="E237" s="42" t="s">
        <v>7</v>
      </c>
      <c r="F237" s="42" t="s">
        <v>7</v>
      </c>
      <c r="G237" s="40">
        <f t="shared" si="31"/>
        <v>0</v>
      </c>
      <c r="H237" s="40">
        <f aca="true" t="shared" si="36" ref="H237:N237">H238</f>
        <v>0</v>
      </c>
      <c r="I237" s="40">
        <f t="shared" si="36"/>
        <v>0</v>
      </c>
      <c r="J237" s="40">
        <f t="shared" si="36"/>
        <v>0</v>
      </c>
      <c r="K237" s="40">
        <f t="shared" si="36"/>
        <v>0</v>
      </c>
      <c r="L237" s="40">
        <f t="shared" si="36"/>
        <v>0</v>
      </c>
      <c r="M237" s="40">
        <f t="shared" si="36"/>
        <v>0</v>
      </c>
      <c r="N237" s="55">
        <f t="shared" si="36"/>
        <v>0</v>
      </c>
    </row>
    <row r="238" spans="1:14" s="11" customFormat="1" ht="30" customHeight="1" hidden="1">
      <c r="A238" s="34" t="s">
        <v>153</v>
      </c>
      <c r="B238" s="80" t="s">
        <v>272</v>
      </c>
      <c r="C238" s="80"/>
      <c r="D238" s="80" t="s">
        <v>276</v>
      </c>
      <c r="E238" s="80" t="s">
        <v>109</v>
      </c>
      <c r="F238" s="80" t="s">
        <v>119</v>
      </c>
      <c r="G238" s="33">
        <f t="shared" si="31"/>
        <v>0</v>
      </c>
      <c r="H238" s="33"/>
      <c r="I238" s="33"/>
      <c r="J238" s="33"/>
      <c r="K238" s="33"/>
      <c r="L238" s="33"/>
      <c r="M238" s="33"/>
      <c r="N238" s="53"/>
    </row>
    <row r="239" spans="1:14" s="10" customFormat="1" ht="30" customHeight="1" hidden="1">
      <c r="A239" s="41" t="s">
        <v>154</v>
      </c>
      <c r="B239" s="39" t="s">
        <v>272</v>
      </c>
      <c r="C239" s="39"/>
      <c r="D239" s="39" t="s">
        <v>12</v>
      </c>
      <c r="E239" s="42" t="s">
        <v>7</v>
      </c>
      <c r="F239" s="42" t="s">
        <v>7</v>
      </c>
      <c r="G239" s="40">
        <f t="shared" si="31"/>
        <v>0</v>
      </c>
      <c r="H239" s="40">
        <f aca="true" t="shared" si="37" ref="H239:N239">H240</f>
        <v>0</v>
      </c>
      <c r="I239" s="40">
        <f t="shared" si="37"/>
        <v>0</v>
      </c>
      <c r="J239" s="40">
        <f t="shared" si="37"/>
        <v>0</v>
      </c>
      <c r="K239" s="40">
        <f t="shared" si="37"/>
        <v>0</v>
      </c>
      <c r="L239" s="40">
        <f t="shared" si="37"/>
        <v>0</v>
      </c>
      <c r="M239" s="40">
        <f t="shared" si="37"/>
        <v>0</v>
      </c>
      <c r="N239" s="55">
        <f t="shared" si="37"/>
        <v>0</v>
      </c>
    </row>
    <row r="240" spans="1:14" s="10" customFormat="1" ht="42" customHeight="1" hidden="1">
      <c r="A240" s="34" t="s">
        <v>155</v>
      </c>
      <c r="B240" s="80" t="s">
        <v>272</v>
      </c>
      <c r="C240" s="80"/>
      <c r="D240" s="80" t="s">
        <v>276</v>
      </c>
      <c r="E240" s="80" t="s">
        <v>109</v>
      </c>
      <c r="F240" s="80" t="s">
        <v>120</v>
      </c>
      <c r="G240" s="33">
        <f t="shared" si="31"/>
        <v>0</v>
      </c>
      <c r="H240" s="33"/>
      <c r="I240" s="33"/>
      <c r="J240" s="33"/>
      <c r="K240" s="33"/>
      <c r="L240" s="33"/>
      <c r="M240" s="33"/>
      <c r="N240" s="53"/>
    </row>
    <row r="241" spans="1:14" s="10" customFormat="1" ht="39" customHeight="1" hidden="1">
      <c r="A241" s="44" t="s">
        <v>122</v>
      </c>
      <c r="B241" s="38" t="s">
        <v>272</v>
      </c>
      <c r="C241" s="36" t="s">
        <v>7</v>
      </c>
      <c r="D241" s="36" t="s">
        <v>7</v>
      </c>
      <c r="E241" s="38" t="s">
        <v>123</v>
      </c>
      <c r="F241" s="36" t="s">
        <v>7</v>
      </c>
      <c r="G241" s="43">
        <f t="shared" si="31"/>
        <v>0</v>
      </c>
      <c r="H241" s="43">
        <f aca="true" t="shared" si="38" ref="H241:N241">H242+H243</f>
        <v>0</v>
      </c>
      <c r="I241" s="43">
        <f t="shared" si="38"/>
        <v>0</v>
      </c>
      <c r="J241" s="43">
        <f t="shared" si="38"/>
        <v>0</v>
      </c>
      <c r="K241" s="43">
        <f t="shared" si="38"/>
        <v>0</v>
      </c>
      <c r="L241" s="43">
        <f t="shared" si="38"/>
        <v>0</v>
      </c>
      <c r="M241" s="43">
        <f t="shared" si="38"/>
        <v>0</v>
      </c>
      <c r="N241" s="54">
        <f t="shared" si="38"/>
        <v>0</v>
      </c>
    </row>
    <row r="242" spans="1:14" ht="28.5" customHeight="1" hidden="1">
      <c r="A242" s="34" t="s">
        <v>13</v>
      </c>
      <c r="B242" s="80" t="s">
        <v>272</v>
      </c>
      <c r="C242" s="80"/>
      <c r="D242" s="80" t="s">
        <v>276</v>
      </c>
      <c r="E242" s="80" t="s">
        <v>123</v>
      </c>
      <c r="F242" s="35" t="s">
        <v>7</v>
      </c>
      <c r="G242" s="33">
        <f t="shared" si="31"/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53">
        <v>0</v>
      </c>
    </row>
    <row r="243" spans="1:14" ht="15.75" hidden="1">
      <c r="A243" s="34" t="s">
        <v>38</v>
      </c>
      <c r="B243" s="80" t="s">
        <v>272</v>
      </c>
      <c r="C243" s="80"/>
      <c r="D243" s="80" t="s">
        <v>276</v>
      </c>
      <c r="E243" s="80" t="s">
        <v>123</v>
      </c>
      <c r="F243" s="35" t="s">
        <v>7</v>
      </c>
      <c r="G243" s="33">
        <f t="shared" si="31"/>
        <v>0</v>
      </c>
      <c r="H243" s="33"/>
      <c r="I243" s="33"/>
      <c r="J243" s="33"/>
      <c r="K243" s="33"/>
      <c r="L243" s="33"/>
      <c r="M243" s="33"/>
      <c r="N243" s="53"/>
    </row>
    <row r="244" spans="1:14" ht="47.25">
      <c r="A244" s="44" t="s">
        <v>124</v>
      </c>
      <c r="B244" s="36" t="s">
        <v>7</v>
      </c>
      <c r="C244" s="36" t="s">
        <v>7</v>
      </c>
      <c r="D244" s="36" t="s">
        <v>7</v>
      </c>
      <c r="E244" s="36" t="s">
        <v>7</v>
      </c>
      <c r="F244" s="36" t="s">
        <v>7</v>
      </c>
      <c r="G244" s="43">
        <f t="shared" si="31"/>
        <v>7641500</v>
      </c>
      <c r="H244" s="43">
        <f aca="true" t="shared" si="39" ref="H244:N244">SUM(H245:H249)</f>
        <v>0</v>
      </c>
      <c r="I244" s="43">
        <f t="shared" si="39"/>
        <v>0</v>
      </c>
      <c r="J244" s="43">
        <f t="shared" si="39"/>
        <v>0</v>
      </c>
      <c r="K244" s="43">
        <f t="shared" si="39"/>
        <v>0</v>
      </c>
      <c r="L244" s="43">
        <f t="shared" si="39"/>
        <v>7641500</v>
      </c>
      <c r="M244" s="43">
        <f t="shared" si="39"/>
        <v>0</v>
      </c>
      <c r="N244" s="54">
        <f t="shared" si="39"/>
        <v>0</v>
      </c>
    </row>
    <row r="245" spans="1:14" ht="15.75">
      <c r="A245" s="34" t="s">
        <v>128</v>
      </c>
      <c r="B245" s="80" t="s">
        <v>272</v>
      </c>
      <c r="C245" s="80"/>
      <c r="D245" s="80" t="s">
        <v>272</v>
      </c>
      <c r="E245" s="80" t="s">
        <v>125</v>
      </c>
      <c r="F245" s="35" t="s">
        <v>7</v>
      </c>
      <c r="G245" s="33">
        <f t="shared" si="31"/>
        <v>1500</v>
      </c>
      <c r="H245" s="43">
        <v>0</v>
      </c>
      <c r="I245" s="43">
        <v>0</v>
      </c>
      <c r="J245" s="43">
        <v>0</v>
      </c>
      <c r="K245" s="33">
        <v>0</v>
      </c>
      <c r="L245" s="33">
        <v>1500</v>
      </c>
      <c r="M245" s="33">
        <v>0</v>
      </c>
      <c r="N245" s="53">
        <v>0</v>
      </c>
    </row>
    <row r="246" spans="1:14" ht="15.75">
      <c r="A246" s="34" t="s">
        <v>128</v>
      </c>
      <c r="B246" s="80" t="s">
        <v>272</v>
      </c>
      <c r="C246" s="80"/>
      <c r="D246" s="80" t="s">
        <v>291</v>
      </c>
      <c r="E246" s="80" t="s">
        <v>125</v>
      </c>
      <c r="F246" s="35" t="s">
        <v>7</v>
      </c>
      <c r="G246" s="33">
        <f t="shared" si="31"/>
        <v>570000</v>
      </c>
      <c r="H246" s="43">
        <v>0</v>
      </c>
      <c r="I246" s="43">
        <v>0</v>
      </c>
      <c r="J246" s="43">
        <v>0</v>
      </c>
      <c r="K246" s="33">
        <v>0</v>
      </c>
      <c r="L246" s="33">
        <v>570000</v>
      </c>
      <c r="M246" s="33">
        <v>0</v>
      </c>
      <c r="N246" s="53">
        <v>0</v>
      </c>
    </row>
    <row r="247" spans="1:14" ht="15.75">
      <c r="A247" s="34" t="s">
        <v>128</v>
      </c>
      <c r="B247" s="80" t="s">
        <v>272</v>
      </c>
      <c r="C247" s="80"/>
      <c r="D247" s="80" t="s">
        <v>292</v>
      </c>
      <c r="E247" s="80" t="s">
        <v>125</v>
      </c>
      <c r="F247" s="35" t="s">
        <v>7</v>
      </c>
      <c r="G247" s="33">
        <f t="shared" si="31"/>
        <v>0</v>
      </c>
      <c r="H247" s="43"/>
      <c r="I247" s="43"/>
      <c r="J247" s="43"/>
      <c r="K247" s="33"/>
      <c r="L247" s="33"/>
      <c r="M247" s="33"/>
      <c r="N247" s="53"/>
    </row>
    <row r="248" spans="1:14" ht="15.75">
      <c r="A248" s="34" t="s">
        <v>128</v>
      </c>
      <c r="B248" s="80" t="s">
        <v>272</v>
      </c>
      <c r="C248" s="80"/>
      <c r="D248" s="80" t="s">
        <v>293</v>
      </c>
      <c r="E248" s="80" t="s">
        <v>125</v>
      </c>
      <c r="F248" s="35" t="s">
        <v>7</v>
      </c>
      <c r="G248" s="33">
        <f t="shared" si="31"/>
        <v>70000</v>
      </c>
      <c r="H248" s="43">
        <v>0</v>
      </c>
      <c r="I248" s="43">
        <v>0</v>
      </c>
      <c r="J248" s="43">
        <v>0</v>
      </c>
      <c r="K248" s="33">
        <v>0</v>
      </c>
      <c r="L248" s="33">
        <v>70000</v>
      </c>
      <c r="M248" s="33">
        <v>0</v>
      </c>
      <c r="N248" s="53">
        <v>0</v>
      </c>
    </row>
    <row r="249" spans="1:14" ht="15.75">
      <c r="A249" s="34" t="s">
        <v>127</v>
      </c>
      <c r="B249" s="80" t="s">
        <v>272</v>
      </c>
      <c r="C249" s="80"/>
      <c r="D249" s="80" t="s">
        <v>276</v>
      </c>
      <c r="E249" s="80" t="s">
        <v>126</v>
      </c>
      <c r="F249" s="35" t="s">
        <v>7</v>
      </c>
      <c r="G249" s="33">
        <f t="shared" si="31"/>
        <v>7000000</v>
      </c>
      <c r="H249" s="43">
        <v>0</v>
      </c>
      <c r="I249" s="43">
        <v>0</v>
      </c>
      <c r="J249" s="43">
        <v>0</v>
      </c>
      <c r="K249" s="33">
        <v>0</v>
      </c>
      <c r="L249" s="33">
        <v>7000000</v>
      </c>
      <c r="M249" s="33">
        <v>0</v>
      </c>
      <c r="N249" s="53">
        <v>0</v>
      </c>
    </row>
    <row r="250" spans="1:14" ht="15.75">
      <c r="A250" s="44" t="s">
        <v>121</v>
      </c>
      <c r="B250" s="38" t="s">
        <v>273</v>
      </c>
      <c r="C250" s="38"/>
      <c r="D250" s="38" t="s">
        <v>14</v>
      </c>
      <c r="E250" s="36" t="s">
        <v>7</v>
      </c>
      <c r="F250" s="36" t="s">
        <v>7</v>
      </c>
      <c r="G250" s="43">
        <f t="shared" si="31"/>
        <v>1871320</v>
      </c>
      <c r="H250" s="43">
        <f>SUM(H251:H256)</f>
        <v>0</v>
      </c>
      <c r="I250" s="43">
        <f>SUM(I251:I256)</f>
        <v>0</v>
      </c>
      <c r="J250" s="43">
        <f>SUM(J251:J256)</f>
        <v>1871320</v>
      </c>
      <c r="K250" s="43">
        <f>SUM(K251:K254)</f>
        <v>0</v>
      </c>
      <c r="L250" s="43">
        <f>SUM(L251:L256)</f>
        <v>0</v>
      </c>
      <c r="M250" s="43">
        <f>SUM(M251:M256)</f>
        <v>0</v>
      </c>
      <c r="N250" s="54">
        <f>SUM(N251:N256)</f>
        <v>0</v>
      </c>
    </row>
    <row r="251" spans="1:14" ht="96">
      <c r="A251" s="82" t="s">
        <v>401</v>
      </c>
      <c r="B251" s="80" t="s">
        <v>274</v>
      </c>
      <c r="C251" s="80"/>
      <c r="D251" s="80" t="s">
        <v>275</v>
      </c>
      <c r="E251" s="35" t="s">
        <v>7</v>
      </c>
      <c r="F251" s="35" t="s">
        <v>402</v>
      </c>
      <c r="G251" s="33">
        <f t="shared" si="31"/>
        <v>1182110</v>
      </c>
      <c r="H251" s="33">
        <v>0</v>
      </c>
      <c r="I251" s="33">
        <v>0</v>
      </c>
      <c r="J251" s="33">
        <v>1182110</v>
      </c>
      <c r="K251" s="33">
        <v>0</v>
      </c>
      <c r="L251" s="33">
        <v>0</v>
      </c>
      <c r="M251" s="33">
        <v>0</v>
      </c>
      <c r="N251" s="53">
        <v>0</v>
      </c>
    </row>
    <row r="252" spans="1:14" ht="108">
      <c r="A252" s="82" t="s">
        <v>403</v>
      </c>
      <c r="B252" s="80" t="s">
        <v>274</v>
      </c>
      <c r="C252" s="80"/>
      <c r="D252" s="80" t="s">
        <v>275</v>
      </c>
      <c r="E252" s="35" t="s">
        <v>7</v>
      </c>
      <c r="F252" s="35" t="s">
        <v>404</v>
      </c>
      <c r="G252" s="33">
        <f t="shared" si="31"/>
        <v>689210</v>
      </c>
      <c r="H252" s="33">
        <v>0</v>
      </c>
      <c r="I252" s="33">
        <v>0</v>
      </c>
      <c r="J252" s="33">
        <v>689210</v>
      </c>
      <c r="K252" s="33">
        <v>0</v>
      </c>
      <c r="L252" s="33">
        <v>0</v>
      </c>
      <c r="M252" s="33">
        <v>0</v>
      </c>
      <c r="N252" s="53">
        <v>0</v>
      </c>
    </row>
    <row r="253" spans="1:14" ht="96">
      <c r="A253" s="82" t="s">
        <v>405</v>
      </c>
      <c r="B253" s="80" t="s">
        <v>274</v>
      </c>
      <c r="C253" s="80"/>
      <c r="D253" s="80" t="s">
        <v>388</v>
      </c>
      <c r="E253" s="35" t="s">
        <v>7</v>
      </c>
      <c r="F253" s="35" t="s">
        <v>406</v>
      </c>
      <c r="G253" s="33">
        <f t="shared" si="31"/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53">
        <v>0</v>
      </c>
    </row>
    <row r="254" spans="1:14" ht="48">
      <c r="A254" s="82" t="s">
        <v>407</v>
      </c>
      <c r="B254" s="80" t="s">
        <v>274</v>
      </c>
      <c r="C254" s="80"/>
      <c r="D254" s="80" t="s">
        <v>275</v>
      </c>
      <c r="E254" s="35" t="s">
        <v>7</v>
      </c>
      <c r="F254" s="35" t="s">
        <v>408</v>
      </c>
      <c r="G254" s="33">
        <f t="shared" si="31"/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53">
        <v>0</v>
      </c>
    </row>
    <row r="255" spans="1:14" ht="36">
      <c r="A255" s="82" t="s">
        <v>411</v>
      </c>
      <c r="B255" s="80" t="s">
        <v>274</v>
      </c>
      <c r="C255" s="80"/>
      <c r="D255" s="80" t="s">
        <v>275</v>
      </c>
      <c r="E255" s="35" t="s">
        <v>7</v>
      </c>
      <c r="F255" s="35" t="s">
        <v>412</v>
      </c>
      <c r="G255" s="33">
        <f t="shared" si="31"/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53">
        <v>0</v>
      </c>
    </row>
    <row r="256" spans="1:14" ht="15.75">
      <c r="A256" s="44" t="s">
        <v>129</v>
      </c>
      <c r="B256" s="38" t="s">
        <v>274</v>
      </c>
      <c r="C256" s="38"/>
      <c r="D256" s="38" t="s">
        <v>294</v>
      </c>
      <c r="E256" s="36" t="s">
        <v>7</v>
      </c>
      <c r="F256" s="38"/>
      <c r="G256" s="43">
        <f>H256+J256+K256+L256</f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54">
        <v>0</v>
      </c>
    </row>
    <row r="257" spans="1:14" ht="15.75">
      <c r="A257" s="44" t="s">
        <v>39</v>
      </c>
      <c r="B257" s="38" t="s">
        <v>277</v>
      </c>
      <c r="C257" s="36" t="s">
        <v>7</v>
      </c>
      <c r="D257" s="36" t="s">
        <v>7</v>
      </c>
      <c r="E257" s="36" t="s">
        <v>7</v>
      </c>
      <c r="F257" s="36" t="s">
        <v>7</v>
      </c>
      <c r="G257" s="43">
        <f aca="true" t="shared" si="40" ref="G257:G262">H257+J257+K257+L257</f>
        <v>67787650</v>
      </c>
      <c r="H257" s="43">
        <f>H258+H267+H270+H275</f>
        <v>58274830</v>
      </c>
      <c r="I257" s="43">
        <f>I258+I267+I270+I275</f>
        <v>0</v>
      </c>
      <c r="J257" s="43">
        <f>J258+J267+J270+J275</f>
        <v>1871320</v>
      </c>
      <c r="K257" s="43">
        <v>0</v>
      </c>
      <c r="L257" s="43">
        <f>L258+L267+L270+L275</f>
        <v>7641500</v>
      </c>
      <c r="M257" s="43">
        <f>M258+M267+M270+M275</f>
        <v>0</v>
      </c>
      <c r="N257" s="54">
        <f>N258+N267+N270+N275</f>
        <v>0</v>
      </c>
    </row>
    <row r="258" spans="1:14" ht="47.25">
      <c r="A258" s="47" t="s">
        <v>297</v>
      </c>
      <c r="B258" s="48" t="s">
        <v>296</v>
      </c>
      <c r="C258" s="48" t="s">
        <v>269</v>
      </c>
      <c r="D258" s="49" t="s">
        <v>7</v>
      </c>
      <c r="E258" s="49"/>
      <c r="F258" s="49"/>
      <c r="G258" s="50">
        <f t="shared" si="40"/>
        <v>46106920</v>
      </c>
      <c r="H258" s="50">
        <f>SUM(H259:H266)</f>
        <v>46106920</v>
      </c>
      <c r="I258" s="50">
        <f aca="true" t="shared" si="41" ref="I258:N258">SUM(I261:I266)</f>
        <v>0</v>
      </c>
      <c r="J258" s="50">
        <f t="shared" si="41"/>
        <v>0</v>
      </c>
      <c r="K258" s="50">
        <f t="shared" si="41"/>
        <v>0</v>
      </c>
      <c r="L258" s="50">
        <f t="shared" si="41"/>
        <v>0</v>
      </c>
      <c r="M258" s="50">
        <f t="shared" si="41"/>
        <v>0</v>
      </c>
      <c r="N258" s="56">
        <f t="shared" si="41"/>
        <v>0</v>
      </c>
    </row>
    <row r="259" spans="1:14" ht="15.75">
      <c r="A259" s="155" t="s">
        <v>130</v>
      </c>
      <c r="B259" s="80" t="s">
        <v>15</v>
      </c>
      <c r="C259" s="80" t="s">
        <v>288</v>
      </c>
      <c r="D259" s="80" t="s">
        <v>15</v>
      </c>
      <c r="E259" s="35" t="s">
        <v>413</v>
      </c>
      <c r="F259" s="35" t="s">
        <v>110</v>
      </c>
      <c r="G259" s="33">
        <f t="shared" si="40"/>
        <v>3370000</v>
      </c>
      <c r="H259" s="33">
        <v>3370000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53">
        <v>0</v>
      </c>
    </row>
    <row r="260" spans="1:14" ht="15.75">
      <c r="A260" s="156"/>
      <c r="B260" s="80" t="s">
        <v>15</v>
      </c>
      <c r="C260" s="80" t="s">
        <v>288</v>
      </c>
      <c r="D260" s="80" t="s">
        <v>15</v>
      </c>
      <c r="E260" s="35" t="s">
        <v>414</v>
      </c>
      <c r="F260" s="35" t="s">
        <v>112</v>
      </c>
      <c r="G260" s="33">
        <f t="shared" si="40"/>
        <v>21268687</v>
      </c>
      <c r="H260" s="33">
        <v>21268687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53">
        <v>0</v>
      </c>
    </row>
    <row r="261" spans="1:14" ht="15.75">
      <c r="A261" s="157"/>
      <c r="B261" s="80" t="s">
        <v>15</v>
      </c>
      <c r="C261" s="80" t="s">
        <v>288</v>
      </c>
      <c r="D261" s="80" t="s">
        <v>15</v>
      </c>
      <c r="E261" s="35" t="s">
        <v>414</v>
      </c>
      <c r="F261" s="35" t="s">
        <v>134</v>
      </c>
      <c r="G261" s="33">
        <f t="shared" si="40"/>
        <v>10741989</v>
      </c>
      <c r="H261" s="33">
        <v>10741989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53">
        <v>0</v>
      </c>
    </row>
    <row r="262" spans="1:14" ht="15.75">
      <c r="A262" s="34" t="s">
        <v>22</v>
      </c>
      <c r="B262" s="80" t="s">
        <v>15</v>
      </c>
      <c r="C262" s="80" t="s">
        <v>287</v>
      </c>
      <c r="D262" s="80" t="s">
        <v>16</v>
      </c>
      <c r="E262" s="35" t="s">
        <v>415</v>
      </c>
      <c r="F262" s="35" t="s">
        <v>110</v>
      </c>
      <c r="G262" s="33">
        <f t="shared" si="40"/>
        <v>1800</v>
      </c>
      <c r="H262" s="33">
        <v>1800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53">
        <v>0</v>
      </c>
    </row>
    <row r="263" spans="1:14" ht="31.5">
      <c r="A263" s="34" t="s">
        <v>304</v>
      </c>
      <c r="B263" s="80" t="s">
        <v>15</v>
      </c>
      <c r="C263" s="80" t="s">
        <v>287</v>
      </c>
      <c r="D263" s="80" t="s">
        <v>19</v>
      </c>
      <c r="E263" s="35" t="s">
        <v>416</v>
      </c>
      <c r="F263" s="35" t="s">
        <v>113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53">
        <v>0</v>
      </c>
    </row>
    <row r="264" spans="1:14" ht="15.75">
      <c r="A264" s="155" t="s">
        <v>23</v>
      </c>
      <c r="B264" s="80" t="s">
        <v>15</v>
      </c>
      <c r="C264" s="80" t="s">
        <v>289</v>
      </c>
      <c r="D264" s="80" t="s">
        <v>17</v>
      </c>
      <c r="E264" s="35" t="s">
        <v>417</v>
      </c>
      <c r="F264" s="35" t="s">
        <v>110</v>
      </c>
      <c r="G264" s="33">
        <f aca="true" t="shared" si="42" ref="G264:G303">H264+J264+K264+L264</f>
        <v>1024000</v>
      </c>
      <c r="H264" s="33">
        <v>1024000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53">
        <v>0</v>
      </c>
    </row>
    <row r="265" spans="1:14" ht="15.75">
      <c r="A265" s="156"/>
      <c r="B265" s="80" t="s">
        <v>15</v>
      </c>
      <c r="C265" s="80" t="s">
        <v>289</v>
      </c>
      <c r="D265" s="80" t="s">
        <v>17</v>
      </c>
      <c r="E265" s="35" t="s">
        <v>418</v>
      </c>
      <c r="F265" s="35" t="s">
        <v>112</v>
      </c>
      <c r="G265" s="33">
        <f t="shared" si="42"/>
        <v>6438243</v>
      </c>
      <c r="H265" s="33">
        <v>6438243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53">
        <v>0</v>
      </c>
    </row>
    <row r="266" spans="1:14" ht="15.75">
      <c r="A266" s="157"/>
      <c r="B266" s="80" t="s">
        <v>15</v>
      </c>
      <c r="C266" s="80" t="s">
        <v>289</v>
      </c>
      <c r="D266" s="80" t="s">
        <v>17</v>
      </c>
      <c r="E266" s="35" t="s">
        <v>418</v>
      </c>
      <c r="F266" s="35" t="s">
        <v>134</v>
      </c>
      <c r="G266" s="33">
        <f t="shared" si="42"/>
        <v>3262201</v>
      </c>
      <c r="H266" s="33">
        <v>3262201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53">
        <v>0</v>
      </c>
    </row>
    <row r="267" spans="1:14" ht="31.5">
      <c r="A267" s="47" t="s">
        <v>301</v>
      </c>
      <c r="B267" s="48" t="s">
        <v>298</v>
      </c>
      <c r="C267" s="49" t="s">
        <v>7</v>
      </c>
      <c r="D267" s="49" t="s">
        <v>7</v>
      </c>
      <c r="E267" s="49" t="s">
        <v>7</v>
      </c>
      <c r="F267" s="49" t="s">
        <v>7</v>
      </c>
      <c r="G267" s="50">
        <f t="shared" si="42"/>
        <v>0</v>
      </c>
      <c r="H267" s="50">
        <f aca="true" t="shared" si="43" ref="H267:N267">SUM(H268:H269)</f>
        <v>0</v>
      </c>
      <c r="I267" s="50">
        <f t="shared" si="43"/>
        <v>0</v>
      </c>
      <c r="J267" s="50">
        <f t="shared" si="43"/>
        <v>0</v>
      </c>
      <c r="K267" s="50">
        <f t="shared" si="43"/>
        <v>0</v>
      </c>
      <c r="L267" s="50">
        <f t="shared" si="43"/>
        <v>0</v>
      </c>
      <c r="M267" s="50">
        <f t="shared" si="43"/>
        <v>0</v>
      </c>
      <c r="N267" s="56">
        <f t="shared" si="43"/>
        <v>0</v>
      </c>
    </row>
    <row r="268" spans="1:14" ht="31.5">
      <c r="A268" s="34" t="s">
        <v>34</v>
      </c>
      <c r="B268" s="80" t="s">
        <v>18</v>
      </c>
      <c r="C268" s="80" t="s">
        <v>287</v>
      </c>
      <c r="D268" s="80" t="s">
        <v>30</v>
      </c>
      <c r="E268" s="35"/>
      <c r="F268" s="35"/>
      <c r="G268" s="33">
        <f t="shared" si="42"/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53"/>
    </row>
    <row r="269" spans="1:14" ht="15.75">
      <c r="A269" s="34" t="s">
        <v>278</v>
      </c>
      <c r="B269" s="80" t="s">
        <v>18</v>
      </c>
      <c r="C269" s="80" t="s">
        <v>32</v>
      </c>
      <c r="D269" s="80" t="s">
        <v>279</v>
      </c>
      <c r="E269" s="35"/>
      <c r="F269" s="35"/>
      <c r="G269" s="33">
        <f t="shared" si="42"/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53">
        <v>0</v>
      </c>
    </row>
    <row r="270" spans="1:14" ht="31.5">
      <c r="A270" s="47" t="s">
        <v>302</v>
      </c>
      <c r="B270" s="48" t="s">
        <v>299</v>
      </c>
      <c r="C270" s="49" t="s">
        <v>7</v>
      </c>
      <c r="D270" s="49" t="s">
        <v>7</v>
      </c>
      <c r="E270" s="49" t="s">
        <v>7</v>
      </c>
      <c r="F270" s="49" t="s">
        <v>7</v>
      </c>
      <c r="G270" s="50">
        <f t="shared" si="42"/>
        <v>0</v>
      </c>
      <c r="H270" s="50">
        <f aca="true" t="shared" si="44" ref="H270:N270">SUM(H271:H274)</f>
        <v>0</v>
      </c>
      <c r="I270" s="50">
        <f t="shared" si="44"/>
        <v>0</v>
      </c>
      <c r="J270" s="50">
        <f t="shared" si="44"/>
        <v>0</v>
      </c>
      <c r="K270" s="50">
        <f t="shared" si="44"/>
        <v>0</v>
      </c>
      <c r="L270" s="50">
        <f t="shared" si="44"/>
        <v>0</v>
      </c>
      <c r="M270" s="50">
        <f t="shared" si="44"/>
        <v>0</v>
      </c>
      <c r="N270" s="56">
        <f t="shared" si="44"/>
        <v>0</v>
      </c>
    </row>
    <row r="271" spans="1:14" ht="15.75">
      <c r="A271" s="34" t="s">
        <v>283</v>
      </c>
      <c r="B271" s="80" t="s">
        <v>282</v>
      </c>
      <c r="C271" s="80" t="s">
        <v>284</v>
      </c>
      <c r="D271" s="80" t="s">
        <v>279</v>
      </c>
      <c r="E271" s="35"/>
      <c r="F271" s="35"/>
      <c r="G271" s="33">
        <f t="shared" si="42"/>
        <v>0</v>
      </c>
      <c r="H271" s="33"/>
      <c r="I271" s="33"/>
      <c r="J271" s="33"/>
      <c r="K271" s="33"/>
      <c r="L271" s="33"/>
      <c r="M271" s="33"/>
      <c r="N271" s="53"/>
    </row>
    <row r="272" spans="1:14" ht="15.75">
      <c r="A272" s="34" t="s">
        <v>283</v>
      </c>
      <c r="B272" s="80" t="s">
        <v>282</v>
      </c>
      <c r="C272" s="80" t="s">
        <v>285</v>
      </c>
      <c r="D272" s="80" t="s">
        <v>286</v>
      </c>
      <c r="E272" s="35" t="s">
        <v>419</v>
      </c>
      <c r="F272" s="35" t="s">
        <v>133</v>
      </c>
      <c r="G272" s="33">
        <f t="shared" si="42"/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53">
        <v>0</v>
      </c>
    </row>
    <row r="273" spans="1:14" ht="15.75">
      <c r="A273" s="34" t="s">
        <v>283</v>
      </c>
      <c r="B273" s="80" t="s">
        <v>282</v>
      </c>
      <c r="C273" s="80" t="s">
        <v>305</v>
      </c>
      <c r="D273" s="80" t="s">
        <v>286</v>
      </c>
      <c r="E273" s="35"/>
      <c r="F273" s="35"/>
      <c r="G273" s="33">
        <f t="shared" si="42"/>
        <v>0</v>
      </c>
      <c r="H273" s="33"/>
      <c r="I273" s="33"/>
      <c r="J273" s="33"/>
      <c r="K273" s="33"/>
      <c r="L273" s="33"/>
      <c r="M273" s="33"/>
      <c r="N273" s="53"/>
    </row>
    <row r="274" spans="1:14" ht="15.75">
      <c r="A274" s="34" t="s">
        <v>283</v>
      </c>
      <c r="B274" s="80" t="s">
        <v>282</v>
      </c>
      <c r="C274" s="80" t="s">
        <v>306</v>
      </c>
      <c r="D274" s="80" t="s">
        <v>286</v>
      </c>
      <c r="E274" s="35"/>
      <c r="F274" s="35"/>
      <c r="G274" s="33">
        <f t="shared" si="42"/>
        <v>0</v>
      </c>
      <c r="H274" s="33"/>
      <c r="I274" s="33"/>
      <c r="J274" s="33"/>
      <c r="K274" s="33"/>
      <c r="L274" s="33"/>
      <c r="M274" s="33"/>
      <c r="N274" s="53"/>
    </row>
    <row r="275" spans="1:14" ht="31.5">
      <c r="A275" s="47" t="s">
        <v>303</v>
      </c>
      <c r="B275" s="48" t="s">
        <v>300</v>
      </c>
      <c r="C275" s="49" t="s">
        <v>7</v>
      </c>
      <c r="D275" s="49" t="s">
        <v>7</v>
      </c>
      <c r="E275" s="49" t="s">
        <v>7</v>
      </c>
      <c r="F275" s="49" t="s">
        <v>7</v>
      </c>
      <c r="G275" s="50">
        <f t="shared" si="42"/>
        <v>21680730</v>
      </c>
      <c r="H275" s="50">
        <f aca="true" t="shared" si="45" ref="H275:N275">SUM(H276:H303)</f>
        <v>12167910</v>
      </c>
      <c r="I275" s="50">
        <f t="shared" si="45"/>
        <v>0</v>
      </c>
      <c r="J275" s="50">
        <f t="shared" si="45"/>
        <v>1871320</v>
      </c>
      <c r="K275" s="50">
        <f t="shared" si="45"/>
        <v>0</v>
      </c>
      <c r="L275" s="50">
        <f t="shared" si="45"/>
        <v>7641500</v>
      </c>
      <c r="M275" s="50">
        <f t="shared" si="45"/>
        <v>0</v>
      </c>
      <c r="N275" s="56">
        <f t="shared" si="45"/>
        <v>0</v>
      </c>
    </row>
    <row r="276" spans="1:14" ht="15.75">
      <c r="A276" s="34" t="s">
        <v>24</v>
      </c>
      <c r="B276" s="80" t="s">
        <v>281</v>
      </c>
      <c r="C276" s="80" t="s">
        <v>284</v>
      </c>
      <c r="D276" s="80" t="s">
        <v>18</v>
      </c>
      <c r="E276" s="35" t="s">
        <v>420</v>
      </c>
      <c r="F276" s="35" t="s">
        <v>113</v>
      </c>
      <c r="G276" s="33">
        <f t="shared" si="42"/>
        <v>110000</v>
      </c>
      <c r="H276" s="33">
        <v>110000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53">
        <v>0</v>
      </c>
    </row>
    <row r="277" spans="1:14" ht="15.75">
      <c r="A277" s="34" t="s">
        <v>25</v>
      </c>
      <c r="B277" s="80" t="s">
        <v>281</v>
      </c>
      <c r="C277" s="80" t="s">
        <v>284</v>
      </c>
      <c r="D277" s="80" t="s">
        <v>19</v>
      </c>
      <c r="E277" s="35" t="s">
        <v>416</v>
      </c>
      <c r="F277" s="35" t="s">
        <v>113</v>
      </c>
      <c r="G277" s="33">
        <f t="shared" si="42"/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53">
        <v>0</v>
      </c>
    </row>
    <row r="278" spans="1:14" ht="15.75">
      <c r="A278" s="155" t="s">
        <v>26</v>
      </c>
      <c r="B278" s="80" t="s">
        <v>281</v>
      </c>
      <c r="C278" s="80" t="s">
        <v>284</v>
      </c>
      <c r="D278" s="80" t="s">
        <v>20</v>
      </c>
      <c r="E278" s="35" t="s">
        <v>421</v>
      </c>
      <c r="F278" s="35" t="s">
        <v>113</v>
      </c>
      <c r="G278" s="33">
        <f t="shared" si="42"/>
        <v>5198800</v>
      </c>
      <c r="H278" s="33">
        <v>5198800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53">
        <v>0</v>
      </c>
    </row>
    <row r="279" spans="1:14" ht="15.75">
      <c r="A279" s="157"/>
      <c r="B279" s="80" t="s">
        <v>281</v>
      </c>
      <c r="C279" s="80" t="s">
        <v>284</v>
      </c>
      <c r="D279" s="80" t="s">
        <v>20</v>
      </c>
      <c r="E279" s="35" t="s">
        <v>422</v>
      </c>
      <c r="F279" s="35" t="s">
        <v>7</v>
      </c>
      <c r="G279" s="33">
        <f t="shared" si="42"/>
        <v>1500</v>
      </c>
      <c r="H279" s="33">
        <v>0</v>
      </c>
      <c r="I279" s="33">
        <v>0</v>
      </c>
      <c r="J279" s="33">
        <v>0</v>
      </c>
      <c r="K279" s="33">
        <v>0</v>
      </c>
      <c r="L279" s="33">
        <v>1500</v>
      </c>
      <c r="M279" s="33">
        <v>0</v>
      </c>
      <c r="N279" s="53">
        <v>0</v>
      </c>
    </row>
    <row r="280" spans="1:14" ht="31.5">
      <c r="A280" s="34" t="s">
        <v>27</v>
      </c>
      <c r="B280" s="80" t="s">
        <v>281</v>
      </c>
      <c r="C280" s="80" t="s">
        <v>284</v>
      </c>
      <c r="D280" s="80" t="s">
        <v>21</v>
      </c>
      <c r="E280" s="35" t="s">
        <v>7</v>
      </c>
      <c r="F280" s="35" t="s">
        <v>7</v>
      </c>
      <c r="G280" s="33">
        <f t="shared" si="42"/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53">
        <v>0</v>
      </c>
    </row>
    <row r="281" spans="1:14" ht="15.75">
      <c r="A281" s="155" t="s">
        <v>33</v>
      </c>
      <c r="B281" s="80" t="s">
        <v>281</v>
      </c>
      <c r="C281" s="80" t="s">
        <v>284</v>
      </c>
      <c r="D281" s="80" t="s">
        <v>28</v>
      </c>
      <c r="E281" s="35" t="s">
        <v>423</v>
      </c>
      <c r="F281" s="35" t="s">
        <v>113</v>
      </c>
      <c r="G281" s="33">
        <f t="shared" si="42"/>
        <v>1300000</v>
      </c>
      <c r="H281" s="33">
        <v>1300000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53">
        <v>0</v>
      </c>
    </row>
    <row r="282" spans="1:14" ht="15.75">
      <c r="A282" s="156"/>
      <c r="B282" s="80" t="s">
        <v>281</v>
      </c>
      <c r="C282" s="80" t="s">
        <v>284</v>
      </c>
      <c r="D282" s="80" t="s">
        <v>28</v>
      </c>
      <c r="E282" s="35" t="s">
        <v>7</v>
      </c>
      <c r="F282" s="35" t="s">
        <v>408</v>
      </c>
      <c r="G282" s="33">
        <f t="shared" si="42"/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53">
        <v>0</v>
      </c>
    </row>
    <row r="283" spans="1:14" ht="15.75">
      <c r="A283" s="157"/>
      <c r="B283" s="80" t="s">
        <v>281</v>
      </c>
      <c r="C283" s="80" t="s">
        <v>284</v>
      </c>
      <c r="D283" s="80" t="s">
        <v>28</v>
      </c>
      <c r="E283" s="35" t="s">
        <v>7</v>
      </c>
      <c r="F283" s="35" t="s">
        <v>406</v>
      </c>
      <c r="G283" s="33">
        <f t="shared" si="42"/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53">
        <v>0</v>
      </c>
    </row>
    <row r="284" spans="1:14" ht="15.75">
      <c r="A284" s="34" t="s">
        <v>40</v>
      </c>
      <c r="B284" s="80" t="s">
        <v>281</v>
      </c>
      <c r="C284" s="80" t="s">
        <v>284</v>
      </c>
      <c r="D284" s="80" t="s">
        <v>29</v>
      </c>
      <c r="E284" s="35" t="s">
        <v>425</v>
      </c>
      <c r="F284" s="35" t="s">
        <v>113</v>
      </c>
      <c r="G284" s="33">
        <f t="shared" si="42"/>
        <v>2864050</v>
      </c>
      <c r="H284" s="33">
        <v>2864050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53">
        <v>0</v>
      </c>
    </row>
    <row r="285" spans="1:14" ht="15.75">
      <c r="A285" s="158" t="s">
        <v>525</v>
      </c>
      <c r="B285" s="80" t="s">
        <v>15</v>
      </c>
      <c r="C285" s="80" t="s">
        <v>288</v>
      </c>
      <c r="D285" s="80" t="s">
        <v>526</v>
      </c>
      <c r="E285" s="35" t="s">
        <v>530</v>
      </c>
      <c r="F285" s="35" t="s">
        <v>110</v>
      </c>
      <c r="G285" s="33">
        <f t="shared" si="42"/>
        <v>20000</v>
      </c>
      <c r="H285" s="33">
        <v>20000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53">
        <v>0</v>
      </c>
    </row>
    <row r="286" spans="1:14" ht="15.75">
      <c r="A286" s="159"/>
      <c r="B286" s="80" t="s">
        <v>15</v>
      </c>
      <c r="C286" s="80" t="s">
        <v>288</v>
      </c>
      <c r="D286" s="80" t="s">
        <v>526</v>
      </c>
      <c r="E286" s="35" t="s">
        <v>531</v>
      </c>
      <c r="F286" s="35" t="s">
        <v>112</v>
      </c>
      <c r="G286" s="33">
        <f t="shared" si="42"/>
        <v>50000</v>
      </c>
      <c r="H286" s="33">
        <v>50000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53">
        <v>0</v>
      </c>
    </row>
    <row r="287" spans="1:14" ht="15.75">
      <c r="A287" s="160"/>
      <c r="B287" s="80" t="s">
        <v>15</v>
      </c>
      <c r="C287" s="80" t="s">
        <v>288</v>
      </c>
      <c r="D287" s="80" t="s">
        <v>526</v>
      </c>
      <c r="E287" s="35" t="s">
        <v>531</v>
      </c>
      <c r="F287" s="35" t="s">
        <v>134</v>
      </c>
      <c r="G287" s="33">
        <f t="shared" si="42"/>
        <v>60000</v>
      </c>
      <c r="H287" s="33">
        <v>60000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53">
        <v>0</v>
      </c>
    </row>
    <row r="288" spans="1:14" ht="15.75">
      <c r="A288" s="155" t="s">
        <v>35</v>
      </c>
      <c r="B288" s="80" t="s">
        <v>30</v>
      </c>
      <c r="C288" s="80" t="s">
        <v>284</v>
      </c>
      <c r="D288" s="80" t="s">
        <v>31</v>
      </c>
      <c r="E288" s="35" t="s">
        <v>426</v>
      </c>
      <c r="F288" s="35" t="s">
        <v>110</v>
      </c>
      <c r="G288" s="33">
        <f t="shared" si="42"/>
        <v>150000</v>
      </c>
      <c r="H288" s="33">
        <v>150000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53">
        <v>0</v>
      </c>
    </row>
    <row r="289" spans="1:14" ht="15.75">
      <c r="A289" s="156"/>
      <c r="B289" s="80" t="s">
        <v>30</v>
      </c>
      <c r="C289" s="80" t="s">
        <v>284</v>
      </c>
      <c r="D289" s="80" t="s">
        <v>31</v>
      </c>
      <c r="E289" s="35" t="s">
        <v>427</v>
      </c>
      <c r="F289" s="35" t="s">
        <v>112</v>
      </c>
      <c r="G289" s="33">
        <f t="shared" si="42"/>
        <v>1899160</v>
      </c>
      <c r="H289" s="33">
        <v>1899160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53">
        <v>0</v>
      </c>
    </row>
    <row r="290" spans="1:14" ht="15.75">
      <c r="A290" s="156"/>
      <c r="B290" s="80" t="s">
        <v>30</v>
      </c>
      <c r="C290" s="80" t="s">
        <v>284</v>
      </c>
      <c r="D290" s="80" t="s">
        <v>31</v>
      </c>
      <c r="E290" s="35" t="s">
        <v>428</v>
      </c>
      <c r="F290" s="35" t="s">
        <v>7</v>
      </c>
      <c r="G290" s="33">
        <f t="shared" si="42"/>
        <v>70000</v>
      </c>
      <c r="H290" s="33">
        <v>0</v>
      </c>
      <c r="I290" s="33">
        <v>0</v>
      </c>
      <c r="J290" s="33">
        <v>0</v>
      </c>
      <c r="K290" s="33">
        <v>0</v>
      </c>
      <c r="L290" s="33">
        <v>70000</v>
      </c>
      <c r="M290" s="33">
        <v>0</v>
      </c>
      <c r="N290" s="53">
        <v>0</v>
      </c>
    </row>
    <row r="291" spans="1:14" ht="15.75">
      <c r="A291" s="157"/>
      <c r="B291" s="80" t="s">
        <v>30</v>
      </c>
      <c r="C291" s="80" t="s">
        <v>284</v>
      </c>
      <c r="D291" s="80" t="s">
        <v>31</v>
      </c>
      <c r="E291" s="35" t="s">
        <v>7</v>
      </c>
      <c r="F291" s="35" t="s">
        <v>408</v>
      </c>
      <c r="G291" s="33">
        <f t="shared" si="42"/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53">
        <v>0</v>
      </c>
    </row>
    <row r="292" spans="1:14" ht="15.75">
      <c r="A292" s="34" t="s">
        <v>35</v>
      </c>
      <c r="B292" s="80" t="s">
        <v>30</v>
      </c>
      <c r="C292" s="80" t="s">
        <v>307</v>
      </c>
      <c r="D292" s="80" t="s">
        <v>31</v>
      </c>
      <c r="E292" s="35"/>
      <c r="F292" s="35"/>
      <c r="G292" s="33">
        <f t="shared" si="42"/>
        <v>0</v>
      </c>
      <c r="H292" s="33"/>
      <c r="I292" s="33"/>
      <c r="J292" s="33"/>
      <c r="K292" s="33"/>
      <c r="L292" s="33"/>
      <c r="M292" s="33"/>
      <c r="N292" s="53"/>
    </row>
    <row r="293" spans="1:14" ht="15.75">
      <c r="A293" s="155" t="s">
        <v>36</v>
      </c>
      <c r="B293" s="80" t="s">
        <v>30</v>
      </c>
      <c r="C293" s="80" t="s">
        <v>284</v>
      </c>
      <c r="D293" s="80" t="s">
        <v>532</v>
      </c>
      <c r="E293" s="35" t="s">
        <v>429</v>
      </c>
      <c r="F293" s="35" t="s">
        <v>110</v>
      </c>
      <c r="G293" s="33">
        <f t="shared" si="42"/>
        <v>45000</v>
      </c>
      <c r="H293" s="33">
        <v>45000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53">
        <v>0</v>
      </c>
    </row>
    <row r="294" spans="1:14" ht="15.75">
      <c r="A294" s="156"/>
      <c r="B294" s="80" t="s">
        <v>30</v>
      </c>
      <c r="C294" s="80" t="s">
        <v>284</v>
      </c>
      <c r="D294" s="80" t="s">
        <v>32</v>
      </c>
      <c r="E294" s="35" t="s">
        <v>429</v>
      </c>
      <c r="F294" s="35" t="s">
        <v>110</v>
      </c>
      <c r="G294" s="33">
        <f>H294+J294+K294+L294</f>
        <v>30000</v>
      </c>
      <c r="H294" s="33">
        <v>30000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53">
        <v>0</v>
      </c>
    </row>
    <row r="295" spans="1:14" ht="15.75">
      <c r="A295" s="156"/>
      <c r="B295" s="80" t="s">
        <v>30</v>
      </c>
      <c r="C295" s="80" t="s">
        <v>284</v>
      </c>
      <c r="D295" s="80" t="s">
        <v>32</v>
      </c>
      <c r="E295" s="35" t="s">
        <v>429</v>
      </c>
      <c r="F295" s="35" t="s">
        <v>110</v>
      </c>
      <c r="G295" s="33">
        <f>H295+J295+K295+L295</f>
        <v>60000</v>
      </c>
      <c r="H295" s="33">
        <v>60000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53">
        <v>0</v>
      </c>
    </row>
    <row r="296" spans="1:14" ht="15.75">
      <c r="A296" s="156"/>
      <c r="B296" s="80" t="s">
        <v>30</v>
      </c>
      <c r="C296" s="80" t="s">
        <v>284</v>
      </c>
      <c r="D296" s="80" t="s">
        <v>32</v>
      </c>
      <c r="E296" s="35" t="s">
        <v>429</v>
      </c>
      <c r="F296" s="35" t="s">
        <v>110</v>
      </c>
      <c r="G296" s="33">
        <f>H296+J296+K296+L296</f>
        <v>82200</v>
      </c>
      <c r="H296" s="33">
        <v>82200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53">
        <v>0</v>
      </c>
    </row>
    <row r="297" spans="1:14" ht="15.75">
      <c r="A297" s="156"/>
      <c r="B297" s="80" t="s">
        <v>30</v>
      </c>
      <c r="C297" s="80" t="s">
        <v>284</v>
      </c>
      <c r="D297" s="80" t="s">
        <v>32</v>
      </c>
      <c r="E297" s="35" t="s">
        <v>429</v>
      </c>
      <c r="F297" s="35" t="s">
        <v>110</v>
      </c>
      <c r="G297" s="33">
        <f>H297+J297+K297+L297</f>
        <v>298700</v>
      </c>
      <c r="H297" s="33">
        <v>298700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53">
        <v>0</v>
      </c>
    </row>
    <row r="298" spans="1:14" ht="15.75">
      <c r="A298" s="156"/>
      <c r="B298" s="80" t="s">
        <v>30</v>
      </c>
      <c r="C298" s="80" t="s">
        <v>284</v>
      </c>
      <c r="D298" s="80" t="s">
        <v>32</v>
      </c>
      <c r="E298" s="35" t="s">
        <v>430</v>
      </c>
      <c r="F298" s="35" t="s">
        <v>112</v>
      </c>
      <c r="G298" s="33">
        <f t="shared" si="42"/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53">
        <v>0</v>
      </c>
    </row>
    <row r="299" spans="1:14" ht="15.75">
      <c r="A299" s="156"/>
      <c r="B299" s="80" t="s">
        <v>30</v>
      </c>
      <c r="C299" s="80" t="s">
        <v>284</v>
      </c>
      <c r="D299" s="80" t="s">
        <v>32</v>
      </c>
      <c r="E299" s="35" t="s">
        <v>431</v>
      </c>
      <c r="F299" s="35" t="s">
        <v>7</v>
      </c>
      <c r="G299" s="33">
        <f t="shared" si="42"/>
        <v>570000</v>
      </c>
      <c r="H299" s="33">
        <v>0</v>
      </c>
      <c r="I299" s="33">
        <v>0</v>
      </c>
      <c r="J299" s="33">
        <v>0</v>
      </c>
      <c r="K299" s="33">
        <v>0</v>
      </c>
      <c r="L299" s="33">
        <v>570000</v>
      </c>
      <c r="M299" s="33">
        <v>0</v>
      </c>
      <c r="N299" s="53">
        <v>0</v>
      </c>
    </row>
    <row r="300" spans="1:14" ht="15.75">
      <c r="A300" s="156"/>
      <c r="B300" s="80" t="s">
        <v>30</v>
      </c>
      <c r="C300" s="80" t="s">
        <v>284</v>
      </c>
      <c r="D300" s="80" t="s">
        <v>32</v>
      </c>
      <c r="E300" s="35" t="s">
        <v>432</v>
      </c>
      <c r="F300" s="35" t="s">
        <v>7</v>
      </c>
      <c r="G300" s="33">
        <f t="shared" si="42"/>
        <v>7000000</v>
      </c>
      <c r="H300" s="33">
        <v>0</v>
      </c>
      <c r="I300" s="33">
        <v>0</v>
      </c>
      <c r="J300" s="33">
        <v>0</v>
      </c>
      <c r="K300" s="33">
        <v>0</v>
      </c>
      <c r="L300" s="33">
        <v>7000000</v>
      </c>
      <c r="M300" s="33">
        <v>0</v>
      </c>
      <c r="N300" s="53">
        <v>0</v>
      </c>
    </row>
    <row r="301" spans="1:14" ht="15.75">
      <c r="A301" s="156"/>
      <c r="B301" s="80" t="s">
        <v>30</v>
      </c>
      <c r="C301" s="80" t="s">
        <v>284</v>
      </c>
      <c r="D301" s="80" t="s">
        <v>32</v>
      </c>
      <c r="E301" s="35" t="s">
        <v>7</v>
      </c>
      <c r="F301" s="35" t="s">
        <v>408</v>
      </c>
      <c r="G301" s="33">
        <f t="shared" si="42"/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53">
        <v>0</v>
      </c>
    </row>
    <row r="302" spans="1:14" ht="15.75">
      <c r="A302" s="156"/>
      <c r="B302" s="80" t="s">
        <v>30</v>
      </c>
      <c r="C302" s="80" t="s">
        <v>284</v>
      </c>
      <c r="D302" s="80" t="s">
        <v>32</v>
      </c>
      <c r="E302" s="35" t="s">
        <v>7</v>
      </c>
      <c r="F302" s="35" t="s">
        <v>402</v>
      </c>
      <c r="G302" s="33">
        <f t="shared" si="42"/>
        <v>1182110</v>
      </c>
      <c r="H302" s="33">
        <v>0</v>
      </c>
      <c r="I302" s="33">
        <v>0</v>
      </c>
      <c r="J302" s="33">
        <v>1182110</v>
      </c>
      <c r="K302" s="33">
        <v>0</v>
      </c>
      <c r="L302" s="33">
        <v>0</v>
      </c>
      <c r="M302" s="33">
        <v>0</v>
      </c>
      <c r="N302" s="53">
        <v>0</v>
      </c>
    </row>
    <row r="303" spans="1:14" ht="15.75">
      <c r="A303" s="157"/>
      <c r="B303" s="80" t="s">
        <v>30</v>
      </c>
      <c r="C303" s="80" t="s">
        <v>284</v>
      </c>
      <c r="D303" s="80" t="s">
        <v>32</v>
      </c>
      <c r="E303" s="35" t="s">
        <v>7</v>
      </c>
      <c r="F303" s="35" t="s">
        <v>404</v>
      </c>
      <c r="G303" s="33">
        <f t="shared" si="42"/>
        <v>689210</v>
      </c>
      <c r="H303" s="33">
        <v>0</v>
      </c>
      <c r="I303" s="33">
        <v>0</v>
      </c>
      <c r="J303" s="33">
        <v>689210</v>
      </c>
      <c r="K303" s="33">
        <v>0</v>
      </c>
      <c r="L303" s="33">
        <v>0</v>
      </c>
      <c r="M303" s="33">
        <v>0</v>
      </c>
      <c r="N303" s="53"/>
    </row>
    <row r="304" spans="1:14" ht="47.25">
      <c r="A304" s="44" t="s">
        <v>41</v>
      </c>
      <c r="B304" s="36" t="s">
        <v>7</v>
      </c>
      <c r="C304" s="36" t="s">
        <v>7</v>
      </c>
      <c r="D304" s="36" t="s">
        <v>7</v>
      </c>
      <c r="E304" s="36"/>
      <c r="F304" s="36"/>
      <c r="G304" s="43"/>
      <c r="H304" s="43"/>
      <c r="I304" s="43"/>
      <c r="J304" s="43"/>
      <c r="K304" s="43"/>
      <c r="L304" s="43"/>
      <c r="M304" s="43"/>
      <c r="N304" s="54"/>
    </row>
    <row r="305" spans="1:14" ht="15.75">
      <c r="A305" s="44" t="s">
        <v>8</v>
      </c>
      <c r="B305" s="38" t="s">
        <v>290</v>
      </c>
      <c r="C305" s="36" t="s">
        <v>7</v>
      </c>
      <c r="D305" s="36" t="s">
        <v>7</v>
      </c>
      <c r="E305" s="36"/>
      <c r="F305" s="36"/>
      <c r="G305" s="43"/>
      <c r="H305" s="43"/>
      <c r="I305" s="43"/>
      <c r="J305" s="43"/>
      <c r="K305" s="43"/>
      <c r="L305" s="43"/>
      <c r="M305" s="43"/>
      <c r="N305" s="54"/>
    </row>
    <row r="306" spans="1:14" ht="15.75">
      <c r="A306" s="45" t="s">
        <v>42</v>
      </c>
      <c r="B306" s="35"/>
      <c r="C306" s="35" t="s">
        <v>7</v>
      </c>
      <c r="D306" s="35" t="s">
        <v>7</v>
      </c>
      <c r="E306" s="35"/>
      <c r="F306" s="35" t="s">
        <v>7</v>
      </c>
      <c r="G306" s="33" t="s">
        <v>7</v>
      </c>
      <c r="H306" s="33" t="s">
        <v>7</v>
      </c>
      <c r="I306" s="33" t="s">
        <v>7</v>
      </c>
      <c r="J306" s="33" t="s">
        <v>7</v>
      </c>
      <c r="K306" s="33" t="s">
        <v>7</v>
      </c>
      <c r="L306" s="33" t="s">
        <v>7</v>
      </c>
      <c r="M306" s="33" t="s">
        <v>7</v>
      </c>
      <c r="N306" s="53" t="s">
        <v>7</v>
      </c>
    </row>
    <row r="307" spans="1:14" ht="31.5" hidden="1">
      <c r="A307" s="34" t="s">
        <v>131</v>
      </c>
      <c r="B307" s="35"/>
      <c r="C307" s="35" t="s">
        <v>7</v>
      </c>
      <c r="D307" s="35" t="s">
        <v>7</v>
      </c>
      <c r="E307" s="35" t="s">
        <v>7</v>
      </c>
      <c r="F307" s="35" t="s">
        <v>7</v>
      </c>
      <c r="G307" s="43">
        <f>H307+J307+K307+L307</f>
        <v>0</v>
      </c>
      <c r="H307" s="33">
        <f aca="true" t="shared" si="46" ref="H307:N307">H308</f>
        <v>0</v>
      </c>
      <c r="I307" s="33">
        <f t="shared" si="46"/>
        <v>0</v>
      </c>
      <c r="J307" s="33">
        <f t="shared" si="46"/>
        <v>0</v>
      </c>
      <c r="K307" s="33">
        <f t="shared" si="46"/>
        <v>0</v>
      </c>
      <c r="L307" s="33">
        <f t="shared" si="46"/>
        <v>0</v>
      </c>
      <c r="M307" s="33">
        <f t="shared" si="46"/>
        <v>0</v>
      </c>
      <c r="N307" s="53">
        <f t="shared" si="46"/>
        <v>0</v>
      </c>
    </row>
    <row r="308" spans="1:14" ht="31.5">
      <c r="A308" s="34" t="s">
        <v>54</v>
      </c>
      <c r="B308" s="35"/>
      <c r="C308" s="35"/>
      <c r="D308" s="35"/>
      <c r="E308" s="35"/>
      <c r="F308" s="35"/>
      <c r="G308" s="33">
        <f>H308+J308+K308+L308</f>
        <v>0</v>
      </c>
      <c r="H308" s="33"/>
      <c r="I308" s="33"/>
      <c r="J308" s="33"/>
      <c r="K308" s="33"/>
      <c r="L308" s="33"/>
      <c r="M308" s="33"/>
      <c r="N308" s="53"/>
    </row>
  </sheetData>
  <sheetProtection/>
  <mergeCells count="93">
    <mergeCell ref="A114:N114"/>
    <mergeCell ref="A97:A108"/>
    <mergeCell ref="F4:F8"/>
    <mergeCell ref="G4:N4"/>
    <mergeCell ref="G5:G8"/>
    <mergeCell ref="H5:N5"/>
    <mergeCell ref="H6:H8"/>
    <mergeCell ref="D28:D29"/>
    <mergeCell ref="A28:A29"/>
    <mergeCell ref="B28:B29"/>
    <mergeCell ref="I6:I8"/>
    <mergeCell ref="N7:N8"/>
    <mergeCell ref="L7:L8"/>
    <mergeCell ref="A79:A81"/>
    <mergeCell ref="A83:A87"/>
    <mergeCell ref="A92:A95"/>
    <mergeCell ref="D22:D23"/>
    <mergeCell ref="A60:A62"/>
    <mergeCell ref="A65:A67"/>
    <mergeCell ref="B4:B8"/>
    <mergeCell ref="L1:N1"/>
    <mergeCell ref="C5:C8"/>
    <mergeCell ref="L3:N3"/>
    <mergeCell ref="D5:D8"/>
    <mergeCell ref="C4:D4"/>
    <mergeCell ref="E4:E8"/>
    <mergeCell ref="J6:J8"/>
    <mergeCell ref="K6:K8"/>
    <mergeCell ref="L6:N6"/>
    <mergeCell ref="M7:M8"/>
    <mergeCell ref="A26:A27"/>
    <mergeCell ref="B20:B21"/>
    <mergeCell ref="B26:B27"/>
    <mergeCell ref="C20:C21"/>
    <mergeCell ref="C22:C23"/>
    <mergeCell ref="A20:A21"/>
    <mergeCell ref="A22:A23"/>
    <mergeCell ref="B22:B23"/>
    <mergeCell ref="A10:N10"/>
    <mergeCell ref="D20:D21"/>
    <mergeCell ref="A2:N2"/>
    <mergeCell ref="D26:D27"/>
    <mergeCell ref="A123:A124"/>
    <mergeCell ref="B123:B124"/>
    <mergeCell ref="C123:C124"/>
    <mergeCell ref="D123:D124"/>
    <mergeCell ref="C26:C27"/>
    <mergeCell ref="C28:C29"/>
    <mergeCell ref="A4:A8"/>
    <mergeCell ref="A125:A126"/>
    <mergeCell ref="B125:B126"/>
    <mergeCell ref="C125:C126"/>
    <mergeCell ref="D125:D126"/>
    <mergeCell ref="A129:A130"/>
    <mergeCell ref="B129:B130"/>
    <mergeCell ref="C129:C130"/>
    <mergeCell ref="D129:D130"/>
    <mergeCell ref="A89:A91"/>
    <mergeCell ref="A131:A132"/>
    <mergeCell ref="B131:B132"/>
    <mergeCell ref="C131:C132"/>
    <mergeCell ref="D131:D132"/>
    <mergeCell ref="A161:A163"/>
    <mergeCell ref="A180:A181"/>
    <mergeCell ref="A166:A168"/>
    <mergeCell ref="A285:A287"/>
    <mergeCell ref="A183:A186"/>
    <mergeCell ref="A191:A194"/>
    <mergeCell ref="A196:A206"/>
    <mergeCell ref="A212:N212"/>
    <mergeCell ref="A221:A222"/>
    <mergeCell ref="B221:B222"/>
    <mergeCell ref="C221:C222"/>
    <mergeCell ref="D221:D222"/>
    <mergeCell ref="A188:A190"/>
    <mergeCell ref="A223:A224"/>
    <mergeCell ref="B223:B224"/>
    <mergeCell ref="C223:C224"/>
    <mergeCell ref="D223:D224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93:A303"/>
    <mergeCell ref="A259:A261"/>
    <mergeCell ref="A264:A266"/>
    <mergeCell ref="A278:A279"/>
    <mergeCell ref="A281:A283"/>
    <mergeCell ref="A288:A291"/>
  </mergeCells>
  <printOptions/>
  <pageMargins left="0.3937007874015748" right="0.3937007874015748" top="0.7874015748031497" bottom="0.3937007874015748" header="0.1968503937007874" footer="0.1968503937007874"/>
  <pageSetup firstPageNumber="5" useFirstPageNumber="1" fitToHeight="9" fitToWidth="1" horizontalDpi="600" verticalDpi="600" orientation="landscape" paperSize="9" scale="58" r:id="rId1"/>
  <headerFooter scaleWithDoc="0" alignWithMargins="0">
    <firstFooter>&amp;C5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60" zoomScalePageLayoutView="0" workbookViewId="0" topLeftCell="A1">
      <selection activeCell="H11" sqref="H11"/>
    </sheetView>
  </sheetViews>
  <sheetFormatPr defaultColWidth="8.875" defaultRowHeight="12.75"/>
  <cols>
    <col min="1" max="1" width="16.00390625" style="1" customWidth="1"/>
    <col min="2" max="3" width="8.875" style="1" customWidth="1"/>
    <col min="4" max="4" width="18.75390625" style="1" customWidth="1"/>
    <col min="5" max="5" width="16.625" style="1" customWidth="1"/>
    <col min="6" max="6" width="17.625" style="1" customWidth="1"/>
    <col min="7" max="7" width="20.625" style="1" customWidth="1"/>
    <col min="8" max="8" width="18.625" style="1" customWidth="1"/>
    <col min="9" max="9" width="16.625" style="1" customWidth="1"/>
    <col min="10" max="10" width="12.125" style="1" customWidth="1"/>
    <col min="11" max="12" width="11.125" style="1" customWidth="1"/>
    <col min="13" max="16384" width="8.875" style="1" customWidth="1"/>
  </cols>
  <sheetData>
    <row r="1" spans="11:12" ht="18.75">
      <c r="K1" s="184" t="s">
        <v>165</v>
      </c>
      <c r="L1" s="184"/>
    </row>
    <row r="2" spans="1:12" ht="17.25" customHeight="1">
      <c r="A2" s="136" t="s">
        <v>349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6" t="s">
        <v>524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1:12" ht="18.75">
      <c r="K4" s="185"/>
      <c r="L4" s="185"/>
    </row>
    <row r="5" spans="1:12" s="15" customFormat="1" ht="29.25" customHeight="1">
      <c r="A5" s="182" t="s">
        <v>47</v>
      </c>
      <c r="B5" s="182" t="s">
        <v>156</v>
      </c>
      <c r="C5" s="182" t="s">
        <v>157</v>
      </c>
      <c r="D5" s="182" t="s">
        <v>350</v>
      </c>
      <c r="E5" s="182"/>
      <c r="F5" s="182"/>
      <c r="G5" s="182"/>
      <c r="H5" s="182"/>
      <c r="I5" s="182"/>
      <c r="J5" s="182"/>
      <c r="K5" s="182"/>
      <c r="L5" s="182"/>
    </row>
    <row r="6" spans="1:12" s="15" customFormat="1" ht="15" customHeight="1">
      <c r="A6" s="182"/>
      <c r="B6" s="182"/>
      <c r="C6" s="182"/>
      <c r="D6" s="182" t="s">
        <v>158</v>
      </c>
      <c r="E6" s="182"/>
      <c r="F6" s="182"/>
      <c r="G6" s="182" t="s">
        <v>2</v>
      </c>
      <c r="H6" s="182"/>
      <c r="I6" s="182"/>
      <c r="J6" s="182"/>
      <c r="K6" s="182"/>
      <c r="L6" s="182"/>
    </row>
    <row r="7" spans="1:12" s="15" customFormat="1" ht="82.5" customHeight="1">
      <c r="A7" s="182"/>
      <c r="B7" s="182"/>
      <c r="C7" s="182"/>
      <c r="D7" s="182"/>
      <c r="E7" s="182"/>
      <c r="F7" s="182"/>
      <c r="G7" s="183" t="s">
        <v>351</v>
      </c>
      <c r="H7" s="183"/>
      <c r="I7" s="183"/>
      <c r="J7" s="183" t="s">
        <v>352</v>
      </c>
      <c r="K7" s="183"/>
      <c r="L7" s="183"/>
    </row>
    <row r="8" spans="1:12" s="15" customFormat="1" ht="69" customHeight="1">
      <c r="A8" s="182"/>
      <c r="B8" s="182"/>
      <c r="C8" s="182"/>
      <c r="D8" s="92" t="s">
        <v>522</v>
      </c>
      <c r="E8" s="92" t="s">
        <v>521</v>
      </c>
      <c r="F8" s="92" t="s">
        <v>520</v>
      </c>
      <c r="G8" s="92" t="s">
        <v>522</v>
      </c>
      <c r="H8" s="92" t="s">
        <v>521</v>
      </c>
      <c r="I8" s="92" t="s">
        <v>523</v>
      </c>
      <c r="J8" s="92" t="s">
        <v>522</v>
      </c>
      <c r="K8" s="92" t="s">
        <v>521</v>
      </c>
      <c r="L8" s="92" t="s">
        <v>520</v>
      </c>
    </row>
    <row r="9" spans="1:12" s="15" customFormat="1" ht="15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</row>
    <row r="10" spans="1:12" s="15" customFormat="1" ht="94.5">
      <c r="A10" s="93" t="s">
        <v>353</v>
      </c>
      <c r="B10" s="94" t="s">
        <v>159</v>
      </c>
      <c r="C10" s="91" t="s">
        <v>7</v>
      </c>
      <c r="D10" s="95">
        <v>20787380</v>
      </c>
      <c r="E10" s="95">
        <v>21162469</v>
      </c>
      <c r="F10" s="95">
        <v>21550730</v>
      </c>
      <c r="G10" s="95">
        <v>20787380</v>
      </c>
      <c r="H10" s="95">
        <v>21162469</v>
      </c>
      <c r="I10" s="95">
        <v>21550730</v>
      </c>
      <c r="J10" s="95">
        <v>0</v>
      </c>
      <c r="K10" s="95">
        <v>0</v>
      </c>
      <c r="L10" s="95">
        <v>0</v>
      </c>
    </row>
    <row r="11" spans="1:12" s="15" customFormat="1" ht="126">
      <c r="A11" s="93" t="s">
        <v>354</v>
      </c>
      <c r="B11" s="94" t="s">
        <v>160</v>
      </c>
      <c r="C11" s="91" t="s">
        <v>7</v>
      </c>
      <c r="D11" s="95">
        <v>7633792.77</v>
      </c>
      <c r="E11" s="95">
        <v>10909956.43</v>
      </c>
      <c r="F11" s="95">
        <v>10909956.43</v>
      </c>
      <c r="G11" s="95">
        <v>7633792.77</v>
      </c>
      <c r="H11" s="95">
        <v>10909956.43</v>
      </c>
      <c r="I11" s="95">
        <v>10909956.43</v>
      </c>
      <c r="J11" s="95">
        <v>0</v>
      </c>
      <c r="K11" s="95">
        <v>0</v>
      </c>
      <c r="L11" s="95">
        <v>0</v>
      </c>
    </row>
    <row r="12" spans="1:12" s="15" customFormat="1" ht="18" customHeight="1">
      <c r="A12" s="91"/>
      <c r="B12" s="94"/>
      <c r="C12" s="91"/>
      <c r="D12" s="95"/>
      <c r="E12" s="95"/>
      <c r="F12" s="95"/>
      <c r="G12" s="95"/>
      <c r="H12" s="95"/>
      <c r="I12" s="95"/>
      <c r="J12" s="95"/>
      <c r="K12" s="95"/>
      <c r="L12" s="95"/>
    </row>
    <row r="13" spans="1:12" s="15" customFormat="1" ht="78.75">
      <c r="A13" s="93" t="s">
        <v>161</v>
      </c>
      <c r="B13" s="94" t="s">
        <v>162</v>
      </c>
      <c r="C13" s="91"/>
      <c r="D13" s="95">
        <f>SUM(D10-D11)</f>
        <v>13153587.23</v>
      </c>
      <c r="E13" s="95">
        <f aca="true" t="shared" si="0" ref="E13:L13">SUM(E10-E11)</f>
        <v>10252512.57</v>
      </c>
      <c r="F13" s="95">
        <f t="shared" si="0"/>
        <v>10640773.57</v>
      </c>
      <c r="G13" s="95">
        <f t="shared" si="0"/>
        <v>13153587.23</v>
      </c>
      <c r="H13" s="95">
        <f t="shared" si="0"/>
        <v>10252512.57</v>
      </c>
      <c r="I13" s="95">
        <f t="shared" si="0"/>
        <v>10640773.57</v>
      </c>
      <c r="J13" s="95">
        <f t="shared" si="0"/>
        <v>0</v>
      </c>
      <c r="K13" s="95">
        <f t="shared" si="0"/>
        <v>0</v>
      </c>
      <c r="L13" s="95">
        <f t="shared" si="0"/>
        <v>0</v>
      </c>
    </row>
    <row r="14" spans="1:12" s="15" customFormat="1" ht="23.25" customHeight="1">
      <c r="A14" s="17"/>
      <c r="B14" s="18"/>
      <c r="C14" s="17"/>
      <c r="D14" s="19"/>
      <c r="E14" s="19"/>
      <c r="F14" s="19"/>
      <c r="G14" s="19"/>
      <c r="H14" s="19"/>
      <c r="I14" s="19"/>
      <c r="J14" s="19"/>
      <c r="K14" s="19"/>
      <c r="L14" s="19"/>
    </row>
    <row r="15" s="15" customFormat="1" ht="15.75">
      <c r="B15" s="16"/>
    </row>
    <row r="16" s="15" customFormat="1" ht="15.75">
      <c r="B16" s="16"/>
    </row>
    <row r="17" s="15" customFormat="1" ht="15.75">
      <c r="B17" s="16"/>
    </row>
    <row r="18" s="15" customFormat="1" ht="15.75">
      <c r="B18" s="16"/>
    </row>
    <row r="19" s="15" customFormat="1" ht="15.75">
      <c r="B19" s="16"/>
    </row>
    <row r="20" s="15" customFormat="1" ht="15.75">
      <c r="B20" s="16"/>
    </row>
    <row r="21" s="15" customFormat="1" ht="15.75">
      <c r="B21" s="16"/>
    </row>
    <row r="22" s="15" customFormat="1" ht="15.75">
      <c r="B22" s="16"/>
    </row>
    <row r="23" s="15" customFormat="1" ht="15.75">
      <c r="B23" s="16"/>
    </row>
    <row r="24" s="15" customFormat="1" ht="15.75">
      <c r="B24" s="16"/>
    </row>
    <row r="25" s="15" customFormat="1" ht="15.75">
      <c r="B25" s="16"/>
    </row>
    <row r="26" s="15" customFormat="1" ht="15.75">
      <c r="B26" s="16"/>
    </row>
    <row r="27" s="15" customFormat="1" ht="15.75">
      <c r="B27" s="16"/>
    </row>
    <row r="28" s="15" customFormat="1" ht="15.75">
      <c r="B28" s="16"/>
    </row>
    <row r="29" s="15" customFormat="1" ht="15.75">
      <c r="B29" s="16"/>
    </row>
    <row r="30" s="15" customFormat="1" ht="15.75">
      <c r="B30" s="16"/>
    </row>
    <row r="31" s="15" customFormat="1" ht="15.75">
      <c r="B31" s="16"/>
    </row>
    <row r="32" s="15" customFormat="1" ht="15.75">
      <c r="B32" s="16"/>
    </row>
    <row r="33" s="15" customFormat="1" ht="15.75"/>
    <row r="34" s="15" customFormat="1" ht="15.75"/>
    <row r="35" s="15" customFormat="1" ht="15.75"/>
    <row r="36" s="15" customFormat="1" ht="15.75"/>
    <row r="37" s="15" customFormat="1" ht="15.75"/>
    <row r="38" s="15" customFormat="1" ht="15.75"/>
    <row r="39" s="15" customFormat="1" ht="15.75"/>
    <row r="40" s="15" customFormat="1" ht="15.75"/>
    <row r="41" s="15" customFormat="1" ht="15.75"/>
    <row r="42" s="13" customFormat="1" ht="18.75"/>
    <row r="43" s="13" customFormat="1" ht="18.75"/>
    <row r="44" s="13" customFormat="1" ht="18.75"/>
    <row r="45" s="13" customFormat="1" ht="18.75"/>
    <row r="46" s="13" customFormat="1" ht="18.75"/>
    <row r="47" s="13" customFormat="1" ht="18.75"/>
    <row r="48" s="13" customFormat="1" ht="18.75"/>
    <row r="49" s="13" customFormat="1" ht="18.75"/>
    <row r="50" s="13" customFormat="1" ht="18.75"/>
    <row r="51" s="13" customFormat="1" ht="18.75"/>
    <row r="52" s="13" customFormat="1" ht="18.75"/>
    <row r="53" s="13" customFormat="1" ht="18.75"/>
    <row r="54" s="13" customFormat="1" ht="18.75"/>
    <row r="55" s="13" customFormat="1" ht="18.75"/>
    <row r="56" s="13" customFormat="1" ht="18.75"/>
    <row r="57" s="13" customFormat="1" ht="18.75"/>
    <row r="58" s="13" customFormat="1" ht="18.75"/>
    <row r="59" s="13" customFormat="1" ht="18.75"/>
    <row r="60" s="13" customFormat="1" ht="18.75"/>
    <row r="61" s="13" customFormat="1" ht="18.75"/>
    <row r="62" s="13" customFormat="1" ht="18.75"/>
    <row r="63" s="13" customFormat="1" ht="18.75"/>
    <row r="64" s="13" customFormat="1" ht="18.75"/>
    <row r="65" s="13" customFormat="1" ht="18.75"/>
    <row r="66" s="13" customFormat="1" ht="18.75"/>
    <row r="67" s="13" customFormat="1" ht="18.75"/>
    <row r="68" s="13" customFormat="1" ht="18.75"/>
    <row r="69" s="13" customFormat="1" ht="18.75"/>
    <row r="70" s="13" customFormat="1" ht="18.75"/>
    <row r="71" s="13" customFormat="1" ht="18.75"/>
    <row r="72" s="13" customFormat="1" ht="18.75"/>
    <row r="73" s="13" customFormat="1" ht="18.75"/>
    <row r="74" s="13" customFormat="1" ht="18.75"/>
    <row r="75" s="13" customFormat="1" ht="18.75"/>
    <row r="76" s="13" customFormat="1" ht="18.75"/>
    <row r="77" s="13" customFormat="1" ht="18.75"/>
    <row r="78" s="13" customFormat="1" ht="18.75"/>
    <row r="79" s="13" customFormat="1" ht="18.75"/>
    <row r="80" s="13" customFormat="1" ht="18.75"/>
    <row r="81" s="13" customFormat="1" ht="18.75"/>
    <row r="82" s="13" customFormat="1" ht="18.75"/>
    <row r="83" s="13" customFormat="1" ht="18.75"/>
    <row r="84" s="13" customFormat="1" ht="18.75"/>
    <row r="85" s="13" customFormat="1" ht="18.75"/>
    <row r="86" s="13" customFormat="1" ht="18.75"/>
    <row r="87" s="13" customFormat="1" ht="18.75"/>
    <row r="88" s="13" customFormat="1" ht="18.75"/>
    <row r="89" s="13" customFormat="1" ht="18.75"/>
    <row r="90" s="13" customFormat="1" ht="18.75"/>
    <row r="91" s="13" customFormat="1" ht="18.75"/>
    <row r="92" s="13" customFormat="1" ht="18.75"/>
    <row r="93" s="13" customFormat="1" ht="18.75"/>
    <row r="94" s="13" customFormat="1" ht="18.75"/>
    <row r="95" s="13" customFormat="1" ht="18.75"/>
    <row r="96" s="13" customFormat="1" ht="18.75"/>
    <row r="97" s="13" customFormat="1" ht="18.75"/>
    <row r="98" s="13" customFormat="1" ht="18.75"/>
    <row r="99" s="13" customFormat="1" ht="18.75"/>
    <row r="100" s="13" customFormat="1" ht="18.75"/>
    <row r="101" s="13" customFormat="1" ht="18.75"/>
    <row r="102" s="13" customFormat="1" ht="18.75"/>
    <row r="103" s="13" customFormat="1" ht="18.75"/>
    <row r="104" s="13" customFormat="1" ht="18.75"/>
  </sheetData>
  <sheetProtection/>
  <mergeCells count="12">
    <mergeCell ref="K1:L1"/>
    <mergeCell ref="K4:L4"/>
    <mergeCell ref="A5:A8"/>
    <mergeCell ref="B5:B8"/>
    <mergeCell ref="A2:L2"/>
    <mergeCell ref="A3:L3"/>
    <mergeCell ref="D5:L5"/>
    <mergeCell ref="C5:C8"/>
    <mergeCell ref="D6:F7"/>
    <mergeCell ref="G6:L6"/>
    <mergeCell ref="G7:I7"/>
    <mergeCell ref="J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BreakPreview" zoomScale="60" zoomScalePageLayoutView="0" workbookViewId="0" topLeftCell="A1">
      <selection activeCell="C28" sqref="C28"/>
    </sheetView>
  </sheetViews>
  <sheetFormatPr defaultColWidth="9.00390625" defaultRowHeight="12.75"/>
  <cols>
    <col min="1" max="5" width="11.75390625" style="0" customWidth="1"/>
    <col min="6" max="6" width="8.25390625" style="0" customWidth="1"/>
    <col min="7" max="7" width="7.375" style="0" customWidth="1"/>
  </cols>
  <sheetData>
    <row r="1" spans="11:12" ht="18.75">
      <c r="K1" s="190" t="s">
        <v>174</v>
      </c>
      <c r="L1" s="190"/>
    </row>
    <row r="2" spans="1:12" s="1" customFormat="1" ht="18.75">
      <c r="A2" s="136" t="s">
        <v>355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="1" customFormat="1" ht="18.75"/>
    <row r="4" spans="1:12" s="1" customFormat="1" ht="27" customHeight="1">
      <c r="A4" s="186" t="s">
        <v>47</v>
      </c>
      <c r="B4" s="186"/>
      <c r="C4" s="186"/>
      <c r="D4" s="186"/>
      <c r="E4" s="186"/>
      <c r="F4" s="186" t="s">
        <v>156</v>
      </c>
      <c r="G4" s="186"/>
      <c r="H4" s="186" t="s">
        <v>356</v>
      </c>
      <c r="I4" s="186"/>
      <c r="J4" s="186"/>
      <c r="K4" s="186"/>
      <c r="L4" s="186"/>
    </row>
    <row r="5" spans="1:12" s="1" customFormat="1" ht="18.75">
      <c r="A5" s="186">
        <v>1</v>
      </c>
      <c r="B5" s="186"/>
      <c r="C5" s="186"/>
      <c r="D5" s="186"/>
      <c r="E5" s="186"/>
      <c r="F5" s="186">
        <v>2</v>
      </c>
      <c r="G5" s="186"/>
      <c r="H5" s="186">
        <v>3</v>
      </c>
      <c r="I5" s="186"/>
      <c r="J5" s="186"/>
      <c r="K5" s="186"/>
      <c r="L5" s="186"/>
    </row>
    <row r="6" spans="1:12" s="1" customFormat="1" ht="18.75">
      <c r="A6" s="187" t="s">
        <v>357</v>
      </c>
      <c r="B6" s="187"/>
      <c r="C6" s="187"/>
      <c r="D6" s="187"/>
      <c r="E6" s="187"/>
      <c r="F6" s="189" t="s">
        <v>167</v>
      </c>
      <c r="G6" s="189"/>
      <c r="H6" s="188"/>
      <c r="I6" s="188"/>
      <c r="J6" s="188"/>
      <c r="K6" s="188"/>
      <c r="L6" s="188"/>
    </row>
    <row r="7" spans="1:12" s="1" customFormat="1" ht="72" customHeight="1">
      <c r="A7" s="187" t="s">
        <v>358</v>
      </c>
      <c r="B7" s="187"/>
      <c r="C7" s="187"/>
      <c r="D7" s="187"/>
      <c r="E7" s="187"/>
      <c r="F7" s="189" t="s">
        <v>168</v>
      </c>
      <c r="G7" s="189"/>
      <c r="H7" s="188"/>
      <c r="I7" s="188"/>
      <c r="J7" s="188"/>
      <c r="K7" s="188"/>
      <c r="L7" s="188"/>
    </row>
    <row r="8" spans="1:12" s="1" customFormat="1" ht="42.75" customHeight="1">
      <c r="A8" s="187" t="s">
        <v>359</v>
      </c>
      <c r="B8" s="187"/>
      <c r="C8" s="187"/>
      <c r="D8" s="187"/>
      <c r="E8" s="187"/>
      <c r="F8" s="189" t="s">
        <v>169</v>
      </c>
      <c r="G8" s="189"/>
      <c r="H8" s="188"/>
      <c r="I8" s="188"/>
      <c r="J8" s="188"/>
      <c r="K8" s="188"/>
      <c r="L8" s="188"/>
    </row>
    <row r="9" spans="1:12" s="1" customFormat="1" ht="42.75" customHeight="1">
      <c r="A9" s="187" t="s">
        <v>173</v>
      </c>
      <c r="B9" s="187"/>
      <c r="C9" s="187"/>
      <c r="D9" s="187"/>
      <c r="E9" s="187"/>
      <c r="F9" s="189" t="s">
        <v>360</v>
      </c>
      <c r="G9" s="189"/>
      <c r="H9" s="188"/>
      <c r="I9" s="188"/>
      <c r="J9" s="188"/>
      <c r="K9" s="188"/>
      <c r="L9" s="188"/>
    </row>
    <row r="10" spans="1:12" s="1" customFormat="1" ht="42.75" customHeight="1">
      <c r="A10" s="187" t="s">
        <v>172</v>
      </c>
      <c r="B10" s="187"/>
      <c r="C10" s="187"/>
      <c r="D10" s="187"/>
      <c r="E10" s="187"/>
      <c r="F10" s="189" t="s">
        <v>361</v>
      </c>
      <c r="G10" s="189"/>
      <c r="H10" s="188"/>
      <c r="I10" s="188"/>
      <c r="J10" s="188"/>
      <c r="K10" s="188"/>
      <c r="L10" s="188"/>
    </row>
    <row r="11" spans="1:12" s="1" customFormat="1" ht="42.75" customHeight="1">
      <c r="A11" s="187" t="s">
        <v>171</v>
      </c>
      <c r="B11" s="187"/>
      <c r="C11" s="187"/>
      <c r="D11" s="187"/>
      <c r="E11" s="187"/>
      <c r="F11" s="189" t="s">
        <v>362</v>
      </c>
      <c r="G11" s="189"/>
      <c r="H11" s="188"/>
      <c r="I11" s="188"/>
      <c r="J11" s="188"/>
      <c r="K11" s="188"/>
      <c r="L11" s="188"/>
    </row>
    <row r="12" spans="1:12" s="1" customFormat="1" ht="18.75">
      <c r="A12" s="187" t="s">
        <v>170</v>
      </c>
      <c r="B12" s="187"/>
      <c r="C12" s="187"/>
      <c r="D12" s="187"/>
      <c r="E12" s="187"/>
      <c r="F12" s="189" t="s">
        <v>363</v>
      </c>
      <c r="G12" s="189"/>
      <c r="H12" s="188"/>
      <c r="I12" s="188"/>
      <c r="J12" s="188"/>
      <c r="K12" s="188"/>
      <c r="L12" s="188"/>
    </row>
    <row r="13" spans="1:12" s="1" customFormat="1" ht="18.75">
      <c r="A13" s="75"/>
      <c r="B13" s="75"/>
      <c r="C13" s="75"/>
      <c r="D13" s="75"/>
      <c r="E13" s="75"/>
      <c r="F13" s="76"/>
      <c r="G13" s="76"/>
      <c r="H13" s="77"/>
      <c r="I13" s="77"/>
      <c r="J13" s="77"/>
      <c r="K13" s="77"/>
      <c r="L13" s="77"/>
    </row>
    <row r="14" spans="1:12" s="1" customFormat="1" ht="18.75">
      <c r="A14" s="75"/>
      <c r="B14" s="75"/>
      <c r="C14" s="75"/>
      <c r="D14" s="75"/>
      <c r="E14" s="75"/>
      <c r="F14" s="76"/>
      <c r="G14" s="76"/>
      <c r="H14" s="77"/>
      <c r="I14" s="77"/>
      <c r="J14" s="77"/>
      <c r="K14" s="77"/>
      <c r="L14" s="77"/>
    </row>
    <row r="15" spans="1:12" s="1" customFormat="1" ht="18.75">
      <c r="A15" s="75"/>
      <c r="B15" s="75"/>
      <c r="C15" s="75"/>
      <c r="D15" s="75"/>
      <c r="E15" s="75"/>
      <c r="F15" s="76"/>
      <c r="G15" s="76"/>
      <c r="H15" s="77"/>
      <c r="I15" s="77"/>
      <c r="J15" s="77"/>
      <c r="K15" s="77"/>
      <c r="L15" s="77"/>
    </row>
    <row r="16" spans="1:12" s="1" customFormat="1" ht="18.75">
      <c r="A16" s="75"/>
      <c r="B16" s="75"/>
      <c r="C16" s="75"/>
      <c r="D16" s="75"/>
      <c r="E16" s="75"/>
      <c r="F16" s="76"/>
      <c r="G16" s="76"/>
      <c r="H16" s="77"/>
      <c r="I16" s="77"/>
      <c r="J16" s="77"/>
      <c r="K16" s="77"/>
      <c r="L16" s="77"/>
    </row>
    <row r="17" s="1" customFormat="1" ht="18.75"/>
    <row r="18" s="1" customFormat="1" ht="18.75"/>
    <row r="19" spans="1:9" s="1" customFormat="1" ht="18.75">
      <c r="A19" s="193" t="s">
        <v>175</v>
      </c>
      <c r="B19" s="193"/>
      <c r="C19" s="193"/>
      <c r="D19" s="185"/>
      <c r="E19" s="185"/>
      <c r="F19" s="191" t="s">
        <v>433</v>
      </c>
      <c r="G19" s="191"/>
      <c r="H19" s="191"/>
      <c r="I19" s="191"/>
    </row>
    <row r="20" spans="1:12" ht="18.75">
      <c r="A20" s="1"/>
      <c r="B20" s="1"/>
      <c r="C20" s="1"/>
      <c r="D20" s="1"/>
      <c r="E20" s="1"/>
      <c r="F20" s="194" t="s">
        <v>4</v>
      </c>
      <c r="G20" s="194"/>
      <c r="H20" s="194"/>
      <c r="I20" s="194"/>
      <c r="J20" s="1"/>
      <c r="K20" s="1"/>
      <c r="L20" s="1"/>
    </row>
    <row r="21" spans="1:12" ht="18.75">
      <c r="A21" s="1"/>
      <c r="B21" s="1"/>
      <c r="C21" s="1"/>
      <c r="D21" s="1" t="s">
        <v>9</v>
      </c>
      <c r="E21" s="1"/>
      <c r="F21" s="1"/>
      <c r="G21" s="1"/>
      <c r="H21" s="1"/>
      <c r="I21" s="1"/>
      <c r="J21" s="1"/>
      <c r="K21" s="1"/>
      <c r="L21" s="1"/>
    </row>
    <row r="22" spans="1:12" ht="18.75">
      <c r="A22" s="193" t="s">
        <v>56</v>
      </c>
      <c r="B22" s="193"/>
      <c r="C22" s="193"/>
      <c r="D22" s="185"/>
      <c r="E22" s="185"/>
      <c r="F22" s="191" t="s">
        <v>435</v>
      </c>
      <c r="G22" s="191"/>
      <c r="H22" s="191"/>
      <c r="I22" s="191"/>
      <c r="J22" s="1"/>
      <c r="K22" s="1"/>
      <c r="L22" s="1"/>
    </row>
    <row r="23" spans="1:12" ht="18.75">
      <c r="A23" s="1"/>
      <c r="B23" s="1"/>
      <c r="C23" s="1"/>
      <c r="D23" s="1"/>
      <c r="E23" s="1"/>
      <c r="F23" s="194" t="s">
        <v>4</v>
      </c>
      <c r="G23" s="194"/>
      <c r="H23" s="194"/>
      <c r="I23" s="194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84" t="s">
        <v>434</v>
      </c>
      <c r="B25" s="86"/>
      <c r="C25" s="86"/>
      <c r="D25" s="85"/>
      <c r="E25" s="87"/>
      <c r="F25" s="192" t="s">
        <v>435</v>
      </c>
      <c r="G25" s="192"/>
      <c r="H25" s="192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94" t="s">
        <v>4</v>
      </c>
      <c r="G26" s="194"/>
      <c r="H26" s="194"/>
      <c r="I26" s="194"/>
      <c r="J26" s="1"/>
      <c r="K26" s="1"/>
      <c r="L26" s="1"/>
    </row>
    <row r="27" spans="1:12" ht="18.75">
      <c r="A27" s="193" t="s">
        <v>436</v>
      </c>
      <c r="B27" s="193"/>
      <c r="C27" s="1" t="s">
        <v>543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 t="s">
        <v>437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40">
    <mergeCell ref="F19:I19"/>
    <mergeCell ref="F22:I22"/>
    <mergeCell ref="F25:H25"/>
    <mergeCell ref="A27:B27"/>
    <mergeCell ref="F20:I20"/>
    <mergeCell ref="D22:E22"/>
    <mergeCell ref="F23:I23"/>
    <mergeCell ref="F26:I26"/>
    <mergeCell ref="A19:C19"/>
    <mergeCell ref="A22:C22"/>
    <mergeCell ref="D19:E19"/>
    <mergeCell ref="A11:E11"/>
    <mergeCell ref="A12:E12"/>
    <mergeCell ref="K1:L1"/>
    <mergeCell ref="A9:E9"/>
    <mergeCell ref="F9:G9"/>
    <mergeCell ref="H9:L9"/>
    <mergeCell ref="A10:E10"/>
    <mergeCell ref="F10:G10"/>
    <mergeCell ref="H10:L10"/>
    <mergeCell ref="A2:L2"/>
    <mergeCell ref="A4:E4"/>
    <mergeCell ref="F4:G4"/>
    <mergeCell ref="H4:L4"/>
    <mergeCell ref="H7:L7"/>
    <mergeCell ref="A8:E8"/>
    <mergeCell ref="F5:G5"/>
    <mergeCell ref="H5:L5"/>
    <mergeCell ref="A6:E6"/>
    <mergeCell ref="H8:L8"/>
    <mergeCell ref="A5:E5"/>
    <mergeCell ref="A7:E7"/>
    <mergeCell ref="H11:L11"/>
    <mergeCell ref="F12:G12"/>
    <mergeCell ref="H12:L12"/>
    <mergeCell ref="F6:G6"/>
    <mergeCell ref="H6:L6"/>
    <mergeCell ref="F7:G7"/>
    <mergeCell ref="F11:G11"/>
    <mergeCell ref="F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E18"/>
  <sheetViews>
    <sheetView view="pageBreakPreview" zoomScaleSheetLayoutView="100" zoomScalePageLayoutView="80" workbookViewId="0" topLeftCell="A1">
      <selection activeCell="CQ17" sqref="CQ17:DH17"/>
    </sheetView>
  </sheetViews>
  <sheetFormatPr defaultColWidth="0.875" defaultRowHeight="12.75"/>
  <cols>
    <col min="1" max="23" width="0.875" style="21" customWidth="1"/>
    <col min="24" max="24" width="2.25390625" style="21" customWidth="1"/>
    <col min="25" max="16384" width="0.875" style="21" customWidth="1"/>
  </cols>
  <sheetData>
    <row r="1" spans="1:161" s="23" customFormat="1" ht="15.75">
      <c r="A1" s="208" t="s">
        <v>364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</row>
    <row r="3" spans="1:161" s="22" customFormat="1" ht="15">
      <c r="A3" s="209" t="s">
        <v>365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</row>
    <row r="4" ht="6" customHeight="1"/>
    <row r="5" spans="1:161" s="24" customFormat="1" ht="14.25">
      <c r="A5" s="88" t="s">
        <v>177</v>
      </c>
      <c r="C5" s="89"/>
      <c r="X5" s="210" t="s">
        <v>288</v>
      </c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</row>
    <row r="6" spans="24:161" s="24" customFormat="1" ht="6" customHeight="1"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7" spans="1:161" s="24" customFormat="1" ht="14.25">
      <c r="A7" s="211" t="s">
        <v>178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2" t="s">
        <v>438</v>
      </c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</row>
    <row r="8" ht="9.75" customHeight="1"/>
    <row r="9" spans="1:161" s="22" customFormat="1" ht="15">
      <c r="A9" s="209" t="s">
        <v>179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</row>
    <row r="10" ht="10.5" customHeight="1"/>
    <row r="11" spans="1:161" s="27" customFormat="1" ht="13.5" customHeight="1">
      <c r="A11" s="195" t="s">
        <v>180</v>
      </c>
      <c r="B11" s="196"/>
      <c r="C11" s="196"/>
      <c r="D11" s="196"/>
      <c r="E11" s="196"/>
      <c r="F11" s="197"/>
      <c r="G11" s="195" t="s">
        <v>181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5" t="s">
        <v>182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7"/>
      <c r="AO11" s="204" t="s">
        <v>183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6"/>
      <c r="DI11" s="195" t="s">
        <v>184</v>
      </c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7"/>
      <c r="DY11" s="195" t="s">
        <v>185</v>
      </c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7"/>
      <c r="EO11" s="195" t="s">
        <v>186</v>
      </c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7"/>
    </row>
    <row r="12" spans="1:161" s="27" customFormat="1" ht="13.5" customHeight="1">
      <c r="A12" s="198"/>
      <c r="B12" s="199"/>
      <c r="C12" s="199"/>
      <c r="D12" s="199"/>
      <c r="E12" s="199"/>
      <c r="F12" s="200"/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8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200"/>
      <c r="AO12" s="195" t="s">
        <v>187</v>
      </c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04" t="s">
        <v>2</v>
      </c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6"/>
      <c r="DI12" s="198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200"/>
      <c r="DY12" s="198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200"/>
      <c r="EO12" s="198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200"/>
    </row>
    <row r="13" spans="1:161" s="27" customFormat="1" ht="39.75" customHeight="1">
      <c r="A13" s="201"/>
      <c r="B13" s="202"/>
      <c r="C13" s="202"/>
      <c r="D13" s="202"/>
      <c r="E13" s="202"/>
      <c r="F13" s="203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01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3"/>
      <c r="BF13" s="214" t="s">
        <v>188</v>
      </c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 t="s">
        <v>189</v>
      </c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 t="s">
        <v>190</v>
      </c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01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3"/>
      <c r="DY13" s="201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3"/>
      <c r="EO13" s="201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3"/>
    </row>
    <row r="14" spans="1:161" s="28" customFormat="1" ht="12.75">
      <c r="A14" s="207">
        <v>1</v>
      </c>
      <c r="B14" s="207"/>
      <c r="C14" s="207"/>
      <c r="D14" s="207"/>
      <c r="E14" s="207"/>
      <c r="F14" s="207"/>
      <c r="G14" s="207">
        <v>2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>
        <v>3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>
        <v>4</v>
      </c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>
        <v>5</v>
      </c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>
        <v>6</v>
      </c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>
        <v>7</v>
      </c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>
        <v>8</v>
      </c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>
        <v>9</v>
      </c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>
        <v>10</v>
      </c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</row>
    <row r="15" spans="1:161" s="29" customFormat="1" ht="27" customHeight="1">
      <c r="A15" s="215" t="s">
        <v>207</v>
      </c>
      <c r="B15" s="215"/>
      <c r="C15" s="215"/>
      <c r="D15" s="215"/>
      <c r="E15" s="215"/>
      <c r="F15" s="215"/>
      <c r="G15" s="216" t="s">
        <v>439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3">
        <v>1</v>
      </c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>
        <v>30020.51</v>
      </c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>
        <v>13627.34</v>
      </c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>
        <v>5450.94</v>
      </c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>
        <v>10942.23</v>
      </c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>
        <v>0</v>
      </c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>
        <v>0</v>
      </c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>
        <v>360246.12</v>
      </c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</row>
    <row r="16" spans="1:161" s="29" customFormat="1" ht="15" customHeight="1">
      <c r="A16" s="215" t="s">
        <v>215</v>
      </c>
      <c r="B16" s="215"/>
      <c r="C16" s="215"/>
      <c r="D16" s="215"/>
      <c r="E16" s="215"/>
      <c r="F16" s="215"/>
      <c r="G16" s="216" t="s">
        <v>440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3">
        <v>15.25</v>
      </c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>
        <v>15152.22</v>
      </c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>
        <v>11192.64</v>
      </c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>
        <v>945.62</v>
      </c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>
        <v>3013.96</v>
      </c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>
        <v>0</v>
      </c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>
        <v>0</v>
      </c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>
        <v>2772856.88</v>
      </c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</row>
    <row r="17" spans="1:161" s="29" customFormat="1" ht="15" customHeight="1">
      <c r="A17" s="215"/>
      <c r="B17" s="215"/>
      <c r="C17" s="215"/>
      <c r="D17" s="215"/>
      <c r="E17" s="215"/>
      <c r="F17" s="21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</row>
    <row r="18" spans="1:161" s="29" customFormat="1" ht="15" customHeight="1">
      <c r="A18" s="218" t="s">
        <v>191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20"/>
      <c r="Y18" s="213" t="s">
        <v>192</v>
      </c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 t="s">
        <v>192</v>
      </c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 t="s">
        <v>192</v>
      </c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 t="s">
        <v>192</v>
      </c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 t="s">
        <v>192</v>
      </c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 t="s">
        <v>192</v>
      </c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7">
        <f>SUM(EO15:FE16)</f>
        <v>3133103</v>
      </c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</row>
  </sheetData>
  <sheetProtection/>
  <mergeCells count="67">
    <mergeCell ref="A18:X18"/>
    <mergeCell ref="Y18:AN18"/>
    <mergeCell ref="AO18:BE18"/>
    <mergeCell ref="BF18:BW18"/>
    <mergeCell ref="BX18:CP18"/>
    <mergeCell ref="CQ18:DH18"/>
    <mergeCell ref="DI18:DX18"/>
    <mergeCell ref="DI16:DX16"/>
    <mergeCell ref="DY16:EN16"/>
    <mergeCell ref="EO16:FE16"/>
    <mergeCell ref="DY18:EN18"/>
    <mergeCell ref="EO18:FE18"/>
    <mergeCell ref="DI17:DX17"/>
    <mergeCell ref="DY17:EN17"/>
    <mergeCell ref="EO17:FE17"/>
    <mergeCell ref="DI15:DX15"/>
    <mergeCell ref="DY15:EN15"/>
    <mergeCell ref="EO15:FE15"/>
    <mergeCell ref="BX16:CP16"/>
    <mergeCell ref="CQ16:DH16"/>
    <mergeCell ref="CQ15:DH15"/>
    <mergeCell ref="A14:F14"/>
    <mergeCell ref="G14:X14"/>
    <mergeCell ref="Y14:AN14"/>
    <mergeCell ref="BX17:CP17"/>
    <mergeCell ref="CQ17:DH17"/>
    <mergeCell ref="A16:F16"/>
    <mergeCell ref="G16:X16"/>
    <mergeCell ref="Y16:AN16"/>
    <mergeCell ref="AO16:BE16"/>
    <mergeCell ref="BF16:BW16"/>
    <mergeCell ref="A17:F17"/>
    <mergeCell ref="G17:X17"/>
    <mergeCell ref="Y17:AN17"/>
    <mergeCell ref="AO17:BE17"/>
    <mergeCell ref="BF17:BW17"/>
    <mergeCell ref="BX15:CP15"/>
    <mergeCell ref="A15:F15"/>
    <mergeCell ref="G15:X15"/>
    <mergeCell ref="Y15:AN15"/>
    <mergeCell ref="AO15:BE15"/>
    <mergeCell ref="BF15:BW15"/>
    <mergeCell ref="BF13:BW13"/>
    <mergeCell ref="BX13:CP13"/>
    <mergeCell ref="CQ13:DH13"/>
    <mergeCell ref="EO14:FE14"/>
    <mergeCell ref="BF14:BW14"/>
    <mergeCell ref="BX14:CP14"/>
    <mergeCell ref="CQ14:DH14"/>
    <mergeCell ref="DI14:DX14"/>
    <mergeCell ref="DY14:EN14"/>
    <mergeCell ref="AO14:BE14"/>
    <mergeCell ref="AO12:BE13"/>
    <mergeCell ref="A1:FE1"/>
    <mergeCell ref="A3:FE3"/>
    <mergeCell ref="X5:FE5"/>
    <mergeCell ref="A7:AO7"/>
    <mergeCell ref="AP7:FE7"/>
    <mergeCell ref="A9:FE9"/>
    <mergeCell ref="A11:F13"/>
    <mergeCell ref="G11:X13"/>
    <mergeCell ref="Y11:AN13"/>
    <mergeCell ref="AO11:DH11"/>
    <mergeCell ref="DI11:DX13"/>
    <mergeCell ref="DY11:EN13"/>
    <mergeCell ref="EO11:FE13"/>
    <mergeCell ref="BF12:D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DA189"/>
  <sheetViews>
    <sheetView view="pageBreakPreview" zoomScaleSheetLayoutView="100" zoomScalePageLayoutView="0" workbookViewId="0" topLeftCell="A159">
      <selection activeCell="BT188" sqref="BT188:CI188"/>
    </sheetView>
  </sheetViews>
  <sheetFormatPr defaultColWidth="0.875" defaultRowHeight="12" customHeight="1"/>
  <cols>
    <col min="1" max="16384" width="0.875" style="22" customWidth="1"/>
  </cols>
  <sheetData>
    <row r="1" ht="3" customHeight="1"/>
    <row r="2" spans="1:105" s="24" customFormat="1" ht="14.25">
      <c r="A2" s="209" t="s">
        <v>193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</row>
    <row r="3" ht="10.5" customHeight="1"/>
    <row r="4" spans="1:105" s="27" customFormat="1" ht="45" customHeight="1">
      <c r="A4" s="195" t="s">
        <v>180</v>
      </c>
      <c r="B4" s="196"/>
      <c r="C4" s="196"/>
      <c r="D4" s="196"/>
      <c r="E4" s="196"/>
      <c r="F4" s="197"/>
      <c r="G4" s="195" t="s">
        <v>194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7"/>
      <c r="AE4" s="195" t="s">
        <v>195</v>
      </c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7"/>
      <c r="BD4" s="195" t="s">
        <v>196</v>
      </c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7"/>
      <c r="BT4" s="195" t="s">
        <v>197</v>
      </c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7"/>
      <c r="CJ4" s="195" t="s">
        <v>198</v>
      </c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7"/>
    </row>
    <row r="5" spans="1:105" s="28" customFormat="1" ht="12.75">
      <c r="A5" s="207">
        <v>1</v>
      </c>
      <c r="B5" s="207"/>
      <c r="C5" s="207"/>
      <c r="D5" s="207"/>
      <c r="E5" s="207"/>
      <c r="F5" s="207"/>
      <c r="G5" s="207">
        <v>2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>
        <v>3</v>
      </c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>
        <v>4</v>
      </c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>
        <v>5</v>
      </c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>
        <v>6</v>
      </c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</row>
    <row r="6" spans="1:105" s="29" customFormat="1" ht="15" customHeight="1">
      <c r="A6" s="215"/>
      <c r="B6" s="215"/>
      <c r="C6" s="215"/>
      <c r="D6" s="215"/>
      <c r="E6" s="215"/>
      <c r="F6" s="215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</row>
    <row r="7" spans="1:105" s="29" customFormat="1" ht="15" customHeight="1">
      <c r="A7" s="215"/>
      <c r="B7" s="215"/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</row>
    <row r="8" spans="1:105" s="29" customFormat="1" ht="15" customHeight="1">
      <c r="A8" s="215"/>
      <c r="B8" s="215"/>
      <c r="C8" s="215"/>
      <c r="D8" s="215"/>
      <c r="E8" s="215"/>
      <c r="F8" s="215"/>
      <c r="G8" s="219" t="s">
        <v>191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21" t="s">
        <v>192</v>
      </c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 t="s">
        <v>192</v>
      </c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 t="s">
        <v>192</v>
      </c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</row>
    <row r="10" spans="1:105" s="24" customFormat="1" ht="14.25">
      <c r="A10" s="209" t="s">
        <v>199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</row>
    <row r="11" ht="10.5" customHeight="1"/>
    <row r="12" spans="1:105" s="27" customFormat="1" ht="55.5" customHeight="1">
      <c r="A12" s="195" t="s">
        <v>180</v>
      </c>
      <c r="B12" s="196"/>
      <c r="C12" s="196"/>
      <c r="D12" s="196"/>
      <c r="E12" s="196"/>
      <c r="F12" s="197"/>
      <c r="G12" s="195" t="s">
        <v>194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7"/>
      <c r="AE12" s="195" t="s">
        <v>200</v>
      </c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7"/>
      <c r="AZ12" s="195" t="s">
        <v>201</v>
      </c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7"/>
      <c r="BR12" s="195" t="s">
        <v>202</v>
      </c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7"/>
      <c r="CJ12" s="195" t="s">
        <v>198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7"/>
    </row>
    <row r="13" spans="1:105" s="28" customFormat="1" ht="12.75">
      <c r="A13" s="207">
        <v>1</v>
      </c>
      <c r="B13" s="207"/>
      <c r="C13" s="207"/>
      <c r="D13" s="207"/>
      <c r="E13" s="207"/>
      <c r="F13" s="207"/>
      <c r="G13" s="207">
        <v>2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>
        <v>3</v>
      </c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>
        <v>4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>
        <v>5</v>
      </c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>
        <v>6</v>
      </c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</row>
    <row r="14" spans="1:105" s="29" customFormat="1" ht="15" customHeight="1">
      <c r="A14" s="215"/>
      <c r="B14" s="215"/>
      <c r="C14" s="215"/>
      <c r="D14" s="215"/>
      <c r="E14" s="215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</row>
    <row r="15" spans="1:105" s="29" customFormat="1" ht="15" customHeight="1">
      <c r="A15" s="215"/>
      <c r="B15" s="215"/>
      <c r="C15" s="215"/>
      <c r="D15" s="215"/>
      <c r="E15" s="215"/>
      <c r="F15" s="21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</row>
    <row r="16" spans="1:105" s="29" customFormat="1" ht="15" customHeight="1">
      <c r="A16" s="215"/>
      <c r="B16" s="215"/>
      <c r="C16" s="215"/>
      <c r="D16" s="215"/>
      <c r="E16" s="215"/>
      <c r="F16" s="215"/>
      <c r="G16" s="219" t="s">
        <v>191</v>
      </c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0"/>
      <c r="AE16" s="221" t="s">
        <v>192</v>
      </c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 t="s">
        <v>192</v>
      </c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 t="s">
        <v>192</v>
      </c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</row>
    <row r="18" spans="1:105" s="24" customFormat="1" ht="41.25" customHeight="1">
      <c r="A18" s="236" t="s">
        <v>203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</row>
    <row r="19" ht="10.5" customHeight="1"/>
    <row r="20" spans="1:105" ht="55.5" customHeight="1">
      <c r="A20" s="195" t="s">
        <v>180</v>
      </c>
      <c r="B20" s="196"/>
      <c r="C20" s="196"/>
      <c r="D20" s="196"/>
      <c r="E20" s="196"/>
      <c r="F20" s="197"/>
      <c r="G20" s="195" t="s">
        <v>204</v>
      </c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7"/>
      <c r="BW20" s="195" t="s">
        <v>205</v>
      </c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7"/>
      <c r="CM20" s="195" t="s">
        <v>206</v>
      </c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7"/>
    </row>
    <row r="21" spans="1:105" s="21" customFormat="1" ht="12.75">
      <c r="A21" s="207">
        <v>1</v>
      </c>
      <c r="B21" s="207"/>
      <c r="C21" s="207"/>
      <c r="D21" s="207"/>
      <c r="E21" s="207"/>
      <c r="F21" s="207"/>
      <c r="G21" s="207">
        <v>2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>
        <v>3</v>
      </c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>
        <v>4</v>
      </c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</row>
    <row r="22" spans="1:105" ht="15" customHeight="1">
      <c r="A22" s="215" t="s">
        <v>207</v>
      </c>
      <c r="B22" s="215"/>
      <c r="C22" s="215"/>
      <c r="D22" s="215"/>
      <c r="E22" s="215"/>
      <c r="F22" s="215"/>
      <c r="G22" s="30"/>
      <c r="H22" s="237" t="s">
        <v>208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8"/>
      <c r="BW22" s="221" t="s">
        <v>192</v>
      </c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39">
        <v>689283</v>
      </c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</row>
    <row r="23" spans="1:105" s="21" customFormat="1" ht="12.75">
      <c r="A23" s="240" t="s">
        <v>209</v>
      </c>
      <c r="B23" s="241"/>
      <c r="C23" s="241"/>
      <c r="D23" s="241"/>
      <c r="E23" s="241"/>
      <c r="F23" s="242"/>
      <c r="G23" s="31"/>
      <c r="H23" s="246" t="s">
        <v>2</v>
      </c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7"/>
      <c r="BW23" s="222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4"/>
      <c r="CM23" s="228">
        <v>689283</v>
      </c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30"/>
    </row>
    <row r="24" spans="1:105" s="21" customFormat="1" ht="12.75">
      <c r="A24" s="243"/>
      <c r="B24" s="244"/>
      <c r="C24" s="244"/>
      <c r="D24" s="244"/>
      <c r="E24" s="244"/>
      <c r="F24" s="245"/>
      <c r="G24" s="32"/>
      <c r="H24" s="234" t="s">
        <v>210</v>
      </c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5"/>
      <c r="BW24" s="225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7"/>
      <c r="CM24" s="231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3"/>
    </row>
    <row r="25" spans="1:105" s="21" customFormat="1" ht="13.5" customHeight="1">
      <c r="A25" s="215" t="s">
        <v>211</v>
      </c>
      <c r="B25" s="215"/>
      <c r="C25" s="215"/>
      <c r="D25" s="215"/>
      <c r="E25" s="215"/>
      <c r="F25" s="215"/>
      <c r="G25" s="30"/>
      <c r="H25" s="248" t="s">
        <v>212</v>
      </c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9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</row>
    <row r="26" spans="1:105" s="21" customFormat="1" ht="26.25" customHeight="1">
      <c r="A26" s="215" t="s">
        <v>213</v>
      </c>
      <c r="B26" s="215"/>
      <c r="C26" s="215"/>
      <c r="D26" s="215"/>
      <c r="E26" s="215"/>
      <c r="F26" s="215"/>
      <c r="G26" s="30"/>
      <c r="H26" s="248" t="s">
        <v>214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9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</row>
    <row r="27" spans="1:105" s="21" customFormat="1" ht="26.25" customHeight="1">
      <c r="A27" s="215" t="s">
        <v>215</v>
      </c>
      <c r="B27" s="215"/>
      <c r="C27" s="215"/>
      <c r="D27" s="215"/>
      <c r="E27" s="215"/>
      <c r="F27" s="215"/>
      <c r="G27" s="30"/>
      <c r="H27" s="237" t="s">
        <v>216</v>
      </c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8"/>
      <c r="BW27" s="221" t="s">
        <v>192</v>
      </c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39">
        <f>SUM(CM28:DA34)</f>
        <v>256914</v>
      </c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</row>
    <row r="28" spans="1:105" s="21" customFormat="1" ht="12.75">
      <c r="A28" s="240" t="s">
        <v>217</v>
      </c>
      <c r="B28" s="241"/>
      <c r="C28" s="241"/>
      <c r="D28" s="241"/>
      <c r="E28" s="241"/>
      <c r="F28" s="242"/>
      <c r="G28" s="31"/>
      <c r="H28" s="246" t="s">
        <v>2</v>
      </c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7"/>
      <c r="BW28" s="222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4"/>
      <c r="CM28" s="228">
        <v>90858</v>
      </c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30"/>
    </row>
    <row r="29" spans="1:105" s="21" customFormat="1" ht="25.5" customHeight="1">
      <c r="A29" s="243"/>
      <c r="B29" s="244"/>
      <c r="C29" s="244"/>
      <c r="D29" s="244"/>
      <c r="E29" s="244"/>
      <c r="F29" s="245"/>
      <c r="G29" s="32"/>
      <c r="H29" s="234" t="s">
        <v>218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5"/>
      <c r="BW29" s="225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7"/>
      <c r="CM29" s="231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3"/>
    </row>
    <row r="30" spans="1:105" s="21" customFormat="1" ht="26.25" customHeight="1">
      <c r="A30" s="215" t="s">
        <v>219</v>
      </c>
      <c r="B30" s="215"/>
      <c r="C30" s="215"/>
      <c r="D30" s="215"/>
      <c r="E30" s="215"/>
      <c r="F30" s="215"/>
      <c r="G30" s="30"/>
      <c r="H30" s="248" t="s">
        <v>220</v>
      </c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9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</row>
    <row r="31" spans="1:105" s="21" customFormat="1" ht="27" customHeight="1">
      <c r="A31" s="215" t="s">
        <v>221</v>
      </c>
      <c r="B31" s="215"/>
      <c r="C31" s="215"/>
      <c r="D31" s="215"/>
      <c r="E31" s="215"/>
      <c r="F31" s="215"/>
      <c r="G31" s="30"/>
      <c r="H31" s="248" t="s">
        <v>222</v>
      </c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9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39">
        <v>6267</v>
      </c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</row>
    <row r="32" spans="1:105" s="21" customFormat="1" ht="27" customHeight="1">
      <c r="A32" s="215" t="s">
        <v>223</v>
      </c>
      <c r="B32" s="215"/>
      <c r="C32" s="215"/>
      <c r="D32" s="215"/>
      <c r="E32" s="215"/>
      <c r="F32" s="215"/>
      <c r="G32" s="30"/>
      <c r="H32" s="248" t="s">
        <v>224</v>
      </c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9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</row>
    <row r="33" spans="1:105" s="21" customFormat="1" ht="27" customHeight="1">
      <c r="A33" s="215" t="s">
        <v>225</v>
      </c>
      <c r="B33" s="215"/>
      <c r="C33" s="215"/>
      <c r="D33" s="215"/>
      <c r="E33" s="215"/>
      <c r="F33" s="215"/>
      <c r="G33" s="30"/>
      <c r="H33" s="248" t="s">
        <v>224</v>
      </c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9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</row>
    <row r="34" spans="1:105" s="21" customFormat="1" ht="26.25" customHeight="1">
      <c r="A34" s="215" t="s">
        <v>226</v>
      </c>
      <c r="B34" s="215"/>
      <c r="C34" s="215"/>
      <c r="D34" s="215"/>
      <c r="E34" s="215"/>
      <c r="F34" s="215"/>
      <c r="G34" s="30"/>
      <c r="H34" s="237" t="s">
        <v>227</v>
      </c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8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39">
        <v>159789</v>
      </c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</row>
    <row r="35" spans="1:105" s="21" customFormat="1" ht="13.5" customHeight="1">
      <c r="A35" s="215"/>
      <c r="B35" s="215"/>
      <c r="C35" s="215"/>
      <c r="D35" s="215"/>
      <c r="E35" s="215"/>
      <c r="F35" s="215"/>
      <c r="G35" s="218" t="s">
        <v>191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20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39">
        <f>SUM(CM23:DA27)</f>
        <v>946197</v>
      </c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</row>
    <row r="36" ht="3" customHeight="1"/>
    <row r="37" spans="1:105" s="20" customFormat="1" ht="48" customHeight="1">
      <c r="A37" s="250" t="s">
        <v>228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</row>
    <row r="39" spans="1:105" s="24" customFormat="1" ht="14.25" hidden="1">
      <c r="A39" s="209" t="s">
        <v>229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</row>
    <row r="40" ht="6" customHeight="1" hidden="1"/>
    <row r="41" spans="1:105" s="24" customFormat="1" ht="14.25" hidden="1">
      <c r="A41" s="24" t="s">
        <v>177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</row>
    <row r="42" spans="24:105" s="24" customFormat="1" ht="6" customHeight="1" hidden="1"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</row>
    <row r="43" spans="1:105" s="24" customFormat="1" ht="14.25" hidden="1">
      <c r="A43" s="211" t="s">
        <v>178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</row>
    <row r="44" ht="10.5" customHeight="1" hidden="1"/>
    <row r="45" spans="1:105" s="27" customFormat="1" ht="45" customHeight="1" hidden="1">
      <c r="A45" s="195" t="s">
        <v>180</v>
      </c>
      <c r="B45" s="196"/>
      <c r="C45" s="196"/>
      <c r="D45" s="196"/>
      <c r="E45" s="196"/>
      <c r="F45" s="196"/>
      <c r="G45" s="197"/>
      <c r="H45" s="195" t="s">
        <v>47</v>
      </c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7"/>
      <c r="BD45" s="195" t="s">
        <v>230</v>
      </c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7"/>
      <c r="BT45" s="195" t="s">
        <v>231</v>
      </c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7"/>
      <c r="CJ45" s="195" t="s">
        <v>232</v>
      </c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7"/>
    </row>
    <row r="46" spans="1:105" s="28" customFormat="1" ht="12.75" hidden="1">
      <c r="A46" s="207">
        <v>1</v>
      </c>
      <c r="B46" s="207"/>
      <c r="C46" s="207"/>
      <c r="D46" s="207"/>
      <c r="E46" s="207"/>
      <c r="F46" s="207"/>
      <c r="G46" s="207"/>
      <c r="H46" s="207">
        <v>2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>
        <v>3</v>
      </c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>
        <v>4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>
        <v>5</v>
      </c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</row>
    <row r="47" spans="1:105" s="29" customFormat="1" ht="15" customHeight="1" hidden="1">
      <c r="A47" s="215"/>
      <c r="B47" s="215"/>
      <c r="C47" s="215"/>
      <c r="D47" s="215"/>
      <c r="E47" s="215"/>
      <c r="F47" s="215"/>
      <c r="G47" s="215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</row>
    <row r="48" spans="1:105" s="29" customFormat="1" ht="15" customHeight="1" hidden="1">
      <c r="A48" s="215"/>
      <c r="B48" s="215"/>
      <c r="C48" s="215"/>
      <c r="D48" s="215"/>
      <c r="E48" s="215"/>
      <c r="F48" s="215"/>
      <c r="G48" s="215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</row>
    <row r="49" spans="1:105" s="29" customFormat="1" ht="15" customHeight="1" hidden="1">
      <c r="A49" s="215"/>
      <c r="B49" s="215"/>
      <c r="C49" s="215"/>
      <c r="D49" s="215"/>
      <c r="E49" s="215"/>
      <c r="F49" s="215"/>
      <c r="G49" s="215"/>
      <c r="H49" s="219" t="s">
        <v>191</v>
      </c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20"/>
      <c r="BD49" s="221" t="s">
        <v>192</v>
      </c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 t="s">
        <v>192</v>
      </c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</row>
    <row r="50" s="21" customFormat="1" ht="12" customHeight="1" hidden="1"/>
    <row r="51" spans="1:105" s="24" customFormat="1" ht="14.25">
      <c r="A51" s="209" t="s">
        <v>233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</row>
    <row r="52" ht="6" customHeight="1"/>
    <row r="53" spans="1:105" s="24" customFormat="1" ht="14.25">
      <c r="A53" s="24" t="s">
        <v>177</v>
      </c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</row>
    <row r="54" spans="24:105" s="24" customFormat="1" ht="6" customHeight="1"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</row>
    <row r="55" spans="1:105" s="24" customFormat="1" ht="14.25">
      <c r="A55" s="211" t="s">
        <v>178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</row>
    <row r="56" ht="10.5" customHeight="1"/>
    <row r="57" spans="1:105" s="27" customFormat="1" ht="55.5" customHeight="1">
      <c r="A57" s="195" t="s">
        <v>180</v>
      </c>
      <c r="B57" s="196"/>
      <c r="C57" s="196"/>
      <c r="D57" s="196"/>
      <c r="E57" s="196"/>
      <c r="F57" s="196"/>
      <c r="G57" s="197"/>
      <c r="H57" s="195" t="s">
        <v>234</v>
      </c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7"/>
      <c r="BD57" s="195" t="s">
        <v>235</v>
      </c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195" t="s">
        <v>236</v>
      </c>
      <c r="BU57" s="196"/>
      <c r="BV57" s="196"/>
      <c r="BW57" s="196"/>
      <c r="BX57" s="196"/>
      <c r="BY57" s="196"/>
      <c r="BZ57" s="196"/>
      <c r="CA57" s="196"/>
      <c r="CB57" s="196"/>
      <c r="CC57" s="196"/>
      <c r="CD57" s="197"/>
      <c r="CE57" s="195" t="s">
        <v>237</v>
      </c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7"/>
    </row>
    <row r="58" spans="1:105" s="28" customFormat="1" ht="12.75">
      <c r="A58" s="207">
        <v>1</v>
      </c>
      <c r="B58" s="207"/>
      <c r="C58" s="207"/>
      <c r="D58" s="207"/>
      <c r="E58" s="207"/>
      <c r="F58" s="207"/>
      <c r="G58" s="207"/>
      <c r="H58" s="207">
        <v>2</v>
      </c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>
        <v>3</v>
      </c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>
        <v>4</v>
      </c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>
        <v>5</v>
      </c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</row>
    <row r="59" spans="1:105" s="29" customFormat="1" ht="15" customHeight="1">
      <c r="A59" s="215"/>
      <c r="B59" s="215"/>
      <c r="C59" s="215"/>
      <c r="D59" s="215"/>
      <c r="E59" s="215"/>
      <c r="F59" s="215"/>
      <c r="G59" s="215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</row>
    <row r="60" spans="1:105" s="29" customFormat="1" ht="15" customHeight="1">
      <c r="A60" s="215"/>
      <c r="B60" s="215"/>
      <c r="C60" s="215"/>
      <c r="D60" s="215"/>
      <c r="E60" s="215"/>
      <c r="F60" s="215"/>
      <c r="G60" s="215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</row>
    <row r="61" spans="1:105" s="29" customFormat="1" ht="15" customHeight="1">
      <c r="A61" s="215"/>
      <c r="B61" s="215"/>
      <c r="C61" s="215"/>
      <c r="D61" s="215"/>
      <c r="E61" s="215"/>
      <c r="F61" s="215"/>
      <c r="G61" s="215"/>
      <c r="H61" s="219" t="s">
        <v>191</v>
      </c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20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 t="s">
        <v>192</v>
      </c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</row>
    <row r="63" spans="1:105" s="24" customFormat="1" ht="14.25" hidden="1">
      <c r="A63" s="209" t="s">
        <v>238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</row>
    <row r="64" ht="6" customHeight="1" hidden="1"/>
    <row r="65" spans="1:105" s="24" customFormat="1" ht="14.25" hidden="1">
      <c r="A65" s="24" t="s">
        <v>177</v>
      </c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</row>
    <row r="66" spans="24:105" s="24" customFormat="1" ht="6" customHeight="1" hidden="1"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</row>
    <row r="67" spans="1:105" s="24" customFormat="1" ht="14.25" hidden="1">
      <c r="A67" s="211" t="s">
        <v>178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</row>
    <row r="68" ht="10.5" customHeight="1" hidden="1"/>
    <row r="69" spans="1:105" s="27" customFormat="1" ht="45" customHeight="1" hidden="1">
      <c r="A69" s="195" t="s">
        <v>180</v>
      </c>
      <c r="B69" s="196"/>
      <c r="C69" s="196"/>
      <c r="D69" s="196"/>
      <c r="E69" s="196"/>
      <c r="F69" s="196"/>
      <c r="G69" s="197"/>
      <c r="H69" s="195" t="s">
        <v>47</v>
      </c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7"/>
      <c r="BD69" s="195" t="s">
        <v>230</v>
      </c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7"/>
      <c r="BT69" s="195" t="s">
        <v>231</v>
      </c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7"/>
      <c r="CJ69" s="195" t="s">
        <v>232</v>
      </c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7"/>
    </row>
    <row r="70" spans="1:105" s="28" customFormat="1" ht="12.75" hidden="1">
      <c r="A70" s="207">
        <v>1</v>
      </c>
      <c r="B70" s="207"/>
      <c r="C70" s="207"/>
      <c r="D70" s="207"/>
      <c r="E70" s="207"/>
      <c r="F70" s="207"/>
      <c r="G70" s="207"/>
      <c r="H70" s="207">
        <v>2</v>
      </c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>
        <v>3</v>
      </c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>
        <v>4</v>
      </c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>
        <v>5</v>
      </c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</row>
    <row r="71" spans="1:105" s="29" customFormat="1" ht="15" customHeight="1" hidden="1">
      <c r="A71" s="215"/>
      <c r="B71" s="215"/>
      <c r="C71" s="215"/>
      <c r="D71" s="215"/>
      <c r="E71" s="215"/>
      <c r="F71" s="215"/>
      <c r="G71" s="215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</row>
    <row r="72" spans="1:105" s="29" customFormat="1" ht="15" customHeight="1" hidden="1">
      <c r="A72" s="215"/>
      <c r="B72" s="215"/>
      <c r="C72" s="215"/>
      <c r="D72" s="215"/>
      <c r="E72" s="215"/>
      <c r="F72" s="215"/>
      <c r="G72" s="215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</row>
    <row r="73" spans="1:105" s="29" customFormat="1" ht="15" customHeight="1" hidden="1">
      <c r="A73" s="215"/>
      <c r="B73" s="215"/>
      <c r="C73" s="215"/>
      <c r="D73" s="215"/>
      <c r="E73" s="215"/>
      <c r="F73" s="215"/>
      <c r="G73" s="215"/>
      <c r="H73" s="219" t="s">
        <v>191</v>
      </c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20"/>
      <c r="BD73" s="221" t="s">
        <v>192</v>
      </c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 t="s">
        <v>192</v>
      </c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</row>
    <row r="74" ht="12" customHeight="1" hidden="1"/>
    <row r="75" spans="1:105" s="24" customFormat="1" ht="27" customHeight="1">
      <c r="A75" s="236" t="s">
        <v>239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</row>
    <row r="76" ht="6" customHeight="1"/>
    <row r="77" spans="1:105" s="24" customFormat="1" ht="14.25">
      <c r="A77" s="24" t="s">
        <v>177</v>
      </c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</row>
    <row r="78" spans="24:105" s="24" customFormat="1" ht="6" customHeight="1"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</row>
    <row r="79" spans="1:105" s="24" customFormat="1" ht="14.25">
      <c r="A79" s="211" t="s">
        <v>178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</row>
    <row r="80" ht="10.5" customHeight="1"/>
    <row r="81" spans="1:105" s="27" customFormat="1" ht="45" customHeight="1">
      <c r="A81" s="195" t="s">
        <v>180</v>
      </c>
      <c r="B81" s="196"/>
      <c r="C81" s="196"/>
      <c r="D81" s="196"/>
      <c r="E81" s="196"/>
      <c r="F81" s="196"/>
      <c r="G81" s="197"/>
      <c r="H81" s="195" t="s">
        <v>47</v>
      </c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7"/>
      <c r="BD81" s="195" t="s">
        <v>230</v>
      </c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7"/>
      <c r="BT81" s="195" t="s">
        <v>231</v>
      </c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7"/>
      <c r="CJ81" s="195" t="s">
        <v>232</v>
      </c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7"/>
    </row>
    <row r="82" spans="1:105" s="28" customFormat="1" ht="12.75">
      <c r="A82" s="207">
        <v>1</v>
      </c>
      <c r="B82" s="207"/>
      <c r="C82" s="207"/>
      <c r="D82" s="207"/>
      <c r="E82" s="207"/>
      <c r="F82" s="207"/>
      <c r="G82" s="207"/>
      <c r="H82" s="207">
        <v>2</v>
      </c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>
        <v>3</v>
      </c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>
        <v>4</v>
      </c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>
        <v>5</v>
      </c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</row>
    <row r="83" spans="1:105" s="29" customFormat="1" ht="15" customHeight="1">
      <c r="A83" s="215"/>
      <c r="B83" s="215"/>
      <c r="C83" s="215"/>
      <c r="D83" s="215"/>
      <c r="E83" s="215"/>
      <c r="F83" s="215"/>
      <c r="G83" s="215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</row>
    <row r="84" spans="1:105" s="29" customFormat="1" ht="15" customHeight="1">
      <c r="A84" s="215"/>
      <c r="B84" s="215"/>
      <c r="C84" s="215"/>
      <c r="D84" s="215"/>
      <c r="E84" s="215"/>
      <c r="F84" s="215"/>
      <c r="G84" s="215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</row>
    <row r="85" spans="1:105" s="29" customFormat="1" ht="15" customHeight="1">
      <c r="A85" s="215"/>
      <c r="B85" s="215"/>
      <c r="C85" s="215"/>
      <c r="D85" s="215"/>
      <c r="E85" s="215"/>
      <c r="F85" s="215"/>
      <c r="G85" s="215"/>
      <c r="H85" s="219" t="s">
        <v>191</v>
      </c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20"/>
      <c r="BD85" s="221" t="s">
        <v>192</v>
      </c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 t="s">
        <v>192</v>
      </c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</row>
    <row r="87" spans="1:105" s="24" customFormat="1" ht="14.25">
      <c r="A87" s="209" t="s">
        <v>240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</row>
    <row r="88" ht="6" customHeight="1"/>
    <row r="89" spans="1:105" s="24" customFormat="1" ht="14.25">
      <c r="A89" s="89" t="s">
        <v>177</v>
      </c>
      <c r="X89" s="210" t="s">
        <v>284</v>
      </c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</row>
    <row r="90" spans="24:105" s="24" customFormat="1" ht="6" customHeight="1"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</row>
    <row r="91" spans="1:105" s="24" customFormat="1" ht="14.25">
      <c r="A91" s="252" t="s">
        <v>178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3" t="s">
        <v>441</v>
      </c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</row>
    <row r="92" ht="10.5" customHeight="1"/>
    <row r="93" spans="1:105" s="24" customFormat="1" ht="14.25">
      <c r="A93" s="209" t="s">
        <v>241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</row>
    <row r="94" ht="10.5" customHeight="1"/>
    <row r="95" spans="1:105" s="27" customFormat="1" ht="45" customHeight="1">
      <c r="A95" s="204" t="s">
        <v>180</v>
      </c>
      <c r="B95" s="205"/>
      <c r="C95" s="205"/>
      <c r="D95" s="205"/>
      <c r="E95" s="205"/>
      <c r="F95" s="205"/>
      <c r="G95" s="206"/>
      <c r="H95" s="204" t="s">
        <v>234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6"/>
      <c r="AP95" s="204" t="s">
        <v>242</v>
      </c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6"/>
      <c r="BF95" s="204" t="s">
        <v>243</v>
      </c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6"/>
      <c r="BV95" s="204" t="s">
        <v>244</v>
      </c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6"/>
      <c r="CL95" s="204" t="s">
        <v>198</v>
      </c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6"/>
    </row>
    <row r="96" spans="1:105" s="28" customFormat="1" ht="12.75">
      <c r="A96" s="207">
        <v>1</v>
      </c>
      <c r="B96" s="207"/>
      <c r="C96" s="207"/>
      <c r="D96" s="207"/>
      <c r="E96" s="207"/>
      <c r="F96" s="207"/>
      <c r="G96" s="207"/>
      <c r="H96" s="207">
        <v>2</v>
      </c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>
        <v>3</v>
      </c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>
        <v>4</v>
      </c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>
        <v>5</v>
      </c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>
        <v>6</v>
      </c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</row>
    <row r="97" spans="1:105" s="28" customFormat="1" ht="12.75" customHeight="1">
      <c r="A97" s="215" t="s">
        <v>207</v>
      </c>
      <c r="B97" s="215"/>
      <c r="C97" s="215"/>
      <c r="D97" s="215"/>
      <c r="E97" s="215"/>
      <c r="F97" s="215"/>
      <c r="G97" s="215"/>
      <c r="H97" s="216" t="s">
        <v>446</v>
      </c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21">
        <v>6</v>
      </c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>
        <v>12</v>
      </c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>
        <v>247.8</v>
      </c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13">
        <v>17788</v>
      </c>
      <c r="CM97" s="213"/>
      <c r="CN97" s="213"/>
      <c r="CO97" s="213"/>
      <c r="CP97" s="213"/>
      <c r="CQ97" s="213"/>
      <c r="CR97" s="213"/>
      <c r="CS97" s="213"/>
      <c r="CT97" s="213"/>
      <c r="CU97" s="213"/>
      <c r="CV97" s="213"/>
      <c r="CW97" s="213"/>
      <c r="CX97" s="213"/>
      <c r="CY97" s="213"/>
      <c r="CZ97" s="213"/>
      <c r="DA97" s="213"/>
    </row>
    <row r="98" spans="1:105" s="28" customFormat="1" ht="12.75">
      <c r="A98" s="215" t="s">
        <v>215</v>
      </c>
      <c r="B98" s="215"/>
      <c r="C98" s="215"/>
      <c r="D98" s="215"/>
      <c r="E98" s="215"/>
      <c r="F98" s="215"/>
      <c r="G98" s="215"/>
      <c r="H98" s="216" t="s">
        <v>447</v>
      </c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21">
        <v>6</v>
      </c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>
        <v>12</v>
      </c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>
        <v>85.03</v>
      </c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13">
        <f>SUM(AP98*BF98*BV98)</f>
        <v>6122.16</v>
      </c>
      <c r="CM98" s="213"/>
      <c r="CN98" s="213"/>
      <c r="CO98" s="213"/>
      <c r="CP98" s="213"/>
      <c r="CQ98" s="213"/>
      <c r="CR98" s="213"/>
      <c r="CS98" s="213"/>
      <c r="CT98" s="213"/>
      <c r="CU98" s="213"/>
      <c r="CV98" s="213"/>
      <c r="CW98" s="213"/>
      <c r="CX98" s="213"/>
      <c r="CY98" s="213"/>
      <c r="CZ98" s="213"/>
      <c r="DA98" s="213"/>
    </row>
    <row r="99" spans="1:105" s="28" customFormat="1" ht="12.75">
      <c r="A99" s="215" t="s">
        <v>226</v>
      </c>
      <c r="B99" s="215"/>
      <c r="C99" s="215"/>
      <c r="D99" s="215"/>
      <c r="E99" s="215"/>
      <c r="F99" s="215"/>
      <c r="G99" s="215"/>
      <c r="H99" s="216" t="s">
        <v>448</v>
      </c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21">
        <v>6</v>
      </c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>
        <v>12</v>
      </c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>
        <v>281.23</v>
      </c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13">
        <f>SUM(AP99*BF99*BV99)</f>
        <v>20248.56</v>
      </c>
      <c r="CM99" s="213"/>
      <c r="CN99" s="213"/>
      <c r="CO99" s="213"/>
      <c r="CP99" s="213"/>
      <c r="CQ99" s="213"/>
      <c r="CR99" s="213"/>
      <c r="CS99" s="213"/>
      <c r="CT99" s="213"/>
      <c r="CU99" s="213"/>
      <c r="CV99" s="213"/>
      <c r="CW99" s="213"/>
      <c r="CX99" s="213"/>
      <c r="CY99" s="213"/>
      <c r="CZ99" s="213"/>
      <c r="DA99" s="213"/>
    </row>
    <row r="100" spans="1:105" s="28" customFormat="1" ht="12.75">
      <c r="A100" s="215" t="s">
        <v>442</v>
      </c>
      <c r="B100" s="215"/>
      <c r="C100" s="215"/>
      <c r="D100" s="215"/>
      <c r="E100" s="215"/>
      <c r="F100" s="215"/>
      <c r="G100" s="215"/>
      <c r="H100" s="216" t="s">
        <v>449</v>
      </c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21">
        <v>6</v>
      </c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>
        <v>12</v>
      </c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>
        <v>85.57</v>
      </c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13">
        <f>SUM(AP100*BF100*BV100)</f>
        <v>6161.039999999999</v>
      </c>
      <c r="CM100" s="213"/>
      <c r="CN100" s="213"/>
      <c r="CO100" s="213"/>
      <c r="CP100" s="213"/>
      <c r="CQ100" s="213"/>
      <c r="CR100" s="213"/>
      <c r="CS100" s="213"/>
      <c r="CT100" s="213"/>
      <c r="CU100" s="213"/>
      <c r="CV100" s="213"/>
      <c r="CW100" s="213"/>
      <c r="CX100" s="213"/>
      <c r="CY100" s="213"/>
      <c r="CZ100" s="213"/>
      <c r="DA100" s="213"/>
    </row>
    <row r="101" spans="1:105" s="28" customFormat="1" ht="12.75">
      <c r="A101" s="215" t="s">
        <v>443</v>
      </c>
      <c r="B101" s="215"/>
      <c r="C101" s="215"/>
      <c r="D101" s="215"/>
      <c r="E101" s="215"/>
      <c r="F101" s="215"/>
      <c r="G101" s="215"/>
      <c r="H101" s="216" t="s">
        <v>450</v>
      </c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21">
        <v>1</v>
      </c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>
        <v>1</v>
      </c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>
        <v>500</v>
      </c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13">
        <f>SUM(AP101*BF101*BV101)</f>
        <v>500</v>
      </c>
      <c r="CM101" s="213"/>
      <c r="CN101" s="213"/>
      <c r="CO101" s="213"/>
      <c r="CP101" s="213"/>
      <c r="CQ101" s="213"/>
      <c r="CR101" s="213"/>
      <c r="CS101" s="213"/>
      <c r="CT101" s="213"/>
      <c r="CU101" s="213"/>
      <c r="CV101" s="213"/>
      <c r="CW101" s="213"/>
      <c r="CX101" s="213"/>
      <c r="CY101" s="213"/>
      <c r="CZ101" s="213"/>
      <c r="DA101" s="213"/>
    </row>
    <row r="102" spans="1:105" s="29" customFormat="1" ht="27.75" customHeight="1">
      <c r="A102" s="215" t="s">
        <v>444</v>
      </c>
      <c r="B102" s="215"/>
      <c r="C102" s="215"/>
      <c r="D102" s="215"/>
      <c r="E102" s="215"/>
      <c r="F102" s="215"/>
      <c r="G102" s="215"/>
      <c r="H102" s="216" t="s">
        <v>451</v>
      </c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21">
        <v>1</v>
      </c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>
        <v>12</v>
      </c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>
        <v>2283.33</v>
      </c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13">
        <v>27400.24</v>
      </c>
      <c r="CM102" s="213"/>
      <c r="CN102" s="213"/>
      <c r="CO102" s="213"/>
      <c r="CP102" s="213"/>
      <c r="CQ102" s="213"/>
      <c r="CR102" s="213"/>
      <c r="CS102" s="213"/>
      <c r="CT102" s="213"/>
      <c r="CU102" s="213"/>
      <c r="CV102" s="213"/>
      <c r="CW102" s="213"/>
      <c r="CX102" s="213"/>
      <c r="CY102" s="213"/>
      <c r="CZ102" s="213"/>
      <c r="DA102" s="213"/>
    </row>
    <row r="103" spans="1:105" s="29" customFormat="1" ht="30" customHeight="1">
      <c r="A103" s="215" t="s">
        <v>445</v>
      </c>
      <c r="B103" s="215"/>
      <c r="C103" s="215"/>
      <c r="D103" s="215"/>
      <c r="E103" s="215"/>
      <c r="F103" s="215"/>
      <c r="G103" s="215"/>
      <c r="H103" s="216" t="s">
        <v>452</v>
      </c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21">
        <v>3</v>
      </c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>
        <v>12</v>
      </c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>
        <v>430</v>
      </c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13">
        <v>23580</v>
      </c>
      <c r="CM103" s="213"/>
      <c r="CN103" s="213"/>
      <c r="CO103" s="213"/>
      <c r="CP103" s="213"/>
      <c r="CQ103" s="213"/>
      <c r="CR103" s="213"/>
      <c r="CS103" s="213"/>
      <c r="CT103" s="213"/>
      <c r="CU103" s="213"/>
      <c r="CV103" s="213"/>
      <c r="CW103" s="213"/>
      <c r="CX103" s="213"/>
      <c r="CY103" s="213"/>
      <c r="CZ103" s="213"/>
      <c r="DA103" s="213"/>
    </row>
    <row r="104" spans="1:105" s="29" customFormat="1" ht="15" customHeight="1">
      <c r="A104" s="215"/>
      <c r="B104" s="215"/>
      <c r="C104" s="215"/>
      <c r="D104" s="215"/>
      <c r="E104" s="215"/>
      <c r="F104" s="215"/>
      <c r="G104" s="215"/>
      <c r="H104" s="254" t="s">
        <v>245</v>
      </c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6"/>
      <c r="AP104" s="221" t="s">
        <v>192</v>
      </c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  <c r="BE104" s="221"/>
      <c r="BF104" s="221" t="s">
        <v>192</v>
      </c>
      <c r="BG104" s="221"/>
      <c r="BH104" s="221"/>
      <c r="BI104" s="221"/>
      <c r="BJ104" s="221"/>
      <c r="BK104" s="221"/>
      <c r="BL104" s="221"/>
      <c r="BM104" s="221"/>
      <c r="BN104" s="221"/>
      <c r="BO104" s="221"/>
      <c r="BP104" s="221"/>
      <c r="BQ104" s="221"/>
      <c r="BR104" s="221"/>
      <c r="BS104" s="221"/>
      <c r="BT104" s="221"/>
      <c r="BU104" s="221"/>
      <c r="BV104" s="221" t="s">
        <v>192</v>
      </c>
      <c r="BW104" s="221"/>
      <c r="BX104" s="221"/>
      <c r="BY104" s="221"/>
      <c r="BZ104" s="221"/>
      <c r="CA104" s="221"/>
      <c r="CB104" s="221"/>
      <c r="CC104" s="221"/>
      <c r="CD104" s="221"/>
      <c r="CE104" s="221"/>
      <c r="CF104" s="221"/>
      <c r="CG104" s="221"/>
      <c r="CH104" s="221"/>
      <c r="CI104" s="221"/>
      <c r="CJ104" s="221"/>
      <c r="CK104" s="221"/>
      <c r="CL104" s="217">
        <f>SUM(CL97:DA103)</f>
        <v>101800</v>
      </c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</row>
    <row r="105" ht="10.5" customHeight="1"/>
    <row r="106" spans="1:105" s="24" customFormat="1" ht="14.25">
      <c r="A106" s="209" t="s">
        <v>246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</row>
    <row r="107" ht="10.5" customHeight="1"/>
    <row r="108" spans="1:105" s="27" customFormat="1" ht="45" customHeight="1">
      <c r="A108" s="195" t="s">
        <v>180</v>
      </c>
      <c r="B108" s="196"/>
      <c r="C108" s="196"/>
      <c r="D108" s="196"/>
      <c r="E108" s="196"/>
      <c r="F108" s="196"/>
      <c r="G108" s="197"/>
      <c r="H108" s="195" t="s">
        <v>234</v>
      </c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7"/>
      <c r="BD108" s="195" t="s">
        <v>247</v>
      </c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7"/>
      <c r="BT108" s="195" t="s">
        <v>248</v>
      </c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7"/>
      <c r="CJ108" s="195" t="s">
        <v>249</v>
      </c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7"/>
    </row>
    <row r="109" spans="1:105" s="28" customFormat="1" ht="12.75">
      <c r="A109" s="207">
        <v>1</v>
      </c>
      <c r="B109" s="207"/>
      <c r="C109" s="207"/>
      <c r="D109" s="207"/>
      <c r="E109" s="207"/>
      <c r="F109" s="207"/>
      <c r="G109" s="207"/>
      <c r="H109" s="207">
        <v>2</v>
      </c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>
        <v>3</v>
      </c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>
        <v>4</v>
      </c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>
        <v>5</v>
      </c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7"/>
    </row>
    <row r="110" spans="1:105" s="29" customFormat="1" ht="15" customHeight="1">
      <c r="A110" s="215" t="s">
        <v>207</v>
      </c>
      <c r="B110" s="215"/>
      <c r="C110" s="215"/>
      <c r="D110" s="215"/>
      <c r="E110" s="215"/>
      <c r="F110" s="215"/>
      <c r="G110" s="215"/>
      <c r="H110" s="216" t="s">
        <v>453</v>
      </c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21">
        <v>0</v>
      </c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>
        <v>0</v>
      </c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13">
        <v>0</v>
      </c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3"/>
    </row>
    <row r="111" spans="1:105" s="29" customFormat="1" ht="15" customHeight="1">
      <c r="A111" s="215"/>
      <c r="B111" s="215"/>
      <c r="C111" s="215"/>
      <c r="D111" s="215"/>
      <c r="E111" s="215"/>
      <c r="F111" s="215"/>
      <c r="G111" s="215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</row>
    <row r="112" spans="1:105" s="29" customFormat="1" ht="15" customHeight="1">
      <c r="A112" s="215"/>
      <c r="B112" s="215"/>
      <c r="C112" s="215"/>
      <c r="D112" s="215"/>
      <c r="E112" s="215"/>
      <c r="F112" s="215"/>
      <c r="G112" s="215"/>
      <c r="H112" s="219" t="s">
        <v>191</v>
      </c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20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17">
        <v>0</v>
      </c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</row>
    <row r="113" ht="10.5" customHeight="1"/>
    <row r="114" spans="1:105" s="24" customFormat="1" ht="14.25">
      <c r="A114" s="209" t="s">
        <v>250</v>
      </c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</row>
    <row r="115" ht="10.5" customHeight="1"/>
    <row r="116" spans="1:105" s="27" customFormat="1" ht="45" customHeight="1">
      <c r="A116" s="204" t="s">
        <v>180</v>
      </c>
      <c r="B116" s="205"/>
      <c r="C116" s="205"/>
      <c r="D116" s="205"/>
      <c r="E116" s="205"/>
      <c r="F116" s="205"/>
      <c r="G116" s="206"/>
      <c r="H116" s="204" t="s">
        <v>47</v>
      </c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6"/>
      <c r="AP116" s="204" t="s">
        <v>251</v>
      </c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6"/>
      <c r="BF116" s="204" t="s">
        <v>252</v>
      </c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6"/>
      <c r="BV116" s="204" t="s">
        <v>253</v>
      </c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6"/>
      <c r="CL116" s="204" t="s">
        <v>254</v>
      </c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6"/>
    </row>
    <row r="117" spans="1:105" s="28" customFormat="1" ht="12.75">
      <c r="A117" s="207">
        <v>1</v>
      </c>
      <c r="B117" s="207"/>
      <c r="C117" s="207"/>
      <c r="D117" s="207"/>
      <c r="E117" s="207"/>
      <c r="F117" s="207"/>
      <c r="G117" s="207"/>
      <c r="H117" s="207">
        <v>2</v>
      </c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>
        <v>4</v>
      </c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>
        <v>5</v>
      </c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>
        <v>6</v>
      </c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7"/>
      <c r="CK117" s="207"/>
      <c r="CL117" s="207">
        <v>6</v>
      </c>
      <c r="CM117" s="207"/>
      <c r="CN117" s="207"/>
      <c r="CO117" s="207"/>
      <c r="CP117" s="207"/>
      <c r="CQ117" s="207"/>
      <c r="CR117" s="207"/>
      <c r="CS117" s="207"/>
      <c r="CT117" s="207"/>
      <c r="CU117" s="207"/>
      <c r="CV117" s="207"/>
      <c r="CW117" s="207"/>
      <c r="CX117" s="207"/>
      <c r="CY117" s="207"/>
      <c r="CZ117" s="207"/>
      <c r="DA117" s="207"/>
    </row>
    <row r="118" spans="1:105" s="28" customFormat="1" ht="12.75" customHeight="1">
      <c r="A118" s="215" t="s">
        <v>207</v>
      </c>
      <c r="B118" s="215"/>
      <c r="C118" s="215"/>
      <c r="D118" s="215"/>
      <c r="E118" s="215"/>
      <c r="F118" s="215"/>
      <c r="G118" s="215"/>
      <c r="H118" s="216" t="s">
        <v>454</v>
      </c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21">
        <v>71500</v>
      </c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>
        <v>8.5</v>
      </c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>
        <v>1.03</v>
      </c>
      <c r="BW118" s="221"/>
      <c r="BX118" s="221"/>
      <c r="BY118" s="221"/>
      <c r="BZ118" s="221"/>
      <c r="CA118" s="221"/>
      <c r="CB118" s="221"/>
      <c r="CC118" s="221"/>
      <c r="CD118" s="221"/>
      <c r="CE118" s="221"/>
      <c r="CF118" s="221"/>
      <c r="CG118" s="221"/>
      <c r="CH118" s="221"/>
      <c r="CI118" s="221"/>
      <c r="CJ118" s="221"/>
      <c r="CK118" s="221"/>
      <c r="CL118" s="213">
        <v>679694</v>
      </c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13"/>
    </row>
    <row r="119" spans="1:105" s="28" customFormat="1" ht="12.75" customHeight="1">
      <c r="A119" s="215" t="s">
        <v>215</v>
      </c>
      <c r="B119" s="215"/>
      <c r="C119" s="215"/>
      <c r="D119" s="215"/>
      <c r="E119" s="215"/>
      <c r="F119" s="215"/>
      <c r="G119" s="215"/>
      <c r="H119" s="216" t="s">
        <v>455</v>
      </c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21">
        <v>943</v>
      </c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>
        <v>3245.21</v>
      </c>
      <c r="BG119" s="221"/>
      <c r="BH119" s="221"/>
      <c r="BI119" s="221"/>
      <c r="BJ119" s="221"/>
      <c r="BK119" s="221"/>
      <c r="BL119" s="221"/>
      <c r="BM119" s="221"/>
      <c r="BN119" s="221"/>
      <c r="BO119" s="221"/>
      <c r="BP119" s="221"/>
      <c r="BQ119" s="221"/>
      <c r="BR119" s="221"/>
      <c r="BS119" s="221"/>
      <c r="BT119" s="221"/>
      <c r="BU119" s="221"/>
      <c r="BV119" s="221">
        <v>1.11</v>
      </c>
      <c r="BW119" s="221"/>
      <c r="BX119" s="221"/>
      <c r="BY119" s="221"/>
      <c r="BZ119" s="221"/>
      <c r="CA119" s="221"/>
      <c r="CB119" s="221"/>
      <c r="CC119" s="221"/>
      <c r="CD119" s="221"/>
      <c r="CE119" s="221"/>
      <c r="CF119" s="221"/>
      <c r="CG119" s="221"/>
      <c r="CH119" s="221"/>
      <c r="CI119" s="221"/>
      <c r="CJ119" s="221"/>
      <c r="CK119" s="221"/>
      <c r="CL119" s="213">
        <v>3388439.97</v>
      </c>
      <c r="CM119" s="213"/>
      <c r="CN119" s="213"/>
      <c r="CO119" s="213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3"/>
      <c r="DA119" s="213"/>
    </row>
    <row r="120" spans="1:105" s="28" customFormat="1" ht="12.75" customHeight="1">
      <c r="A120" s="215" t="s">
        <v>226</v>
      </c>
      <c r="B120" s="215"/>
      <c r="C120" s="215"/>
      <c r="D120" s="215"/>
      <c r="E120" s="215"/>
      <c r="F120" s="215"/>
      <c r="G120" s="215"/>
      <c r="H120" s="216" t="s">
        <v>456</v>
      </c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21">
        <v>1185</v>
      </c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  <c r="BE120" s="221"/>
      <c r="BF120" s="221">
        <v>56</v>
      </c>
      <c r="BG120" s="221"/>
      <c r="BH120" s="221"/>
      <c r="BI120" s="221"/>
      <c r="BJ120" s="221"/>
      <c r="BK120" s="221"/>
      <c r="BL120" s="221"/>
      <c r="BM120" s="221"/>
      <c r="BN120" s="221"/>
      <c r="BO120" s="221"/>
      <c r="BP120" s="221"/>
      <c r="BQ120" s="221"/>
      <c r="BR120" s="221"/>
      <c r="BS120" s="221"/>
      <c r="BT120" s="221"/>
      <c r="BU120" s="221"/>
      <c r="BV120" s="221">
        <v>1.03</v>
      </c>
      <c r="BW120" s="221"/>
      <c r="BX120" s="221"/>
      <c r="BY120" s="221"/>
      <c r="BZ120" s="221"/>
      <c r="CA120" s="221"/>
      <c r="CB120" s="221"/>
      <c r="CC120" s="221"/>
      <c r="CD120" s="221"/>
      <c r="CE120" s="221"/>
      <c r="CF120" s="221"/>
      <c r="CG120" s="221"/>
      <c r="CH120" s="221"/>
      <c r="CI120" s="221"/>
      <c r="CJ120" s="221"/>
      <c r="CK120" s="221"/>
      <c r="CL120" s="213">
        <f>SUM(AP120*BF120*BV120)</f>
        <v>68350.8</v>
      </c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3"/>
      <c r="DA120" s="213"/>
    </row>
    <row r="121" spans="1:105" s="29" customFormat="1" ht="14.25" customHeight="1">
      <c r="A121" s="215" t="s">
        <v>442</v>
      </c>
      <c r="B121" s="215"/>
      <c r="C121" s="215"/>
      <c r="D121" s="215"/>
      <c r="E121" s="215"/>
      <c r="F121" s="215"/>
      <c r="G121" s="215"/>
      <c r="H121" s="216" t="s">
        <v>457</v>
      </c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21">
        <v>5423</v>
      </c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1"/>
      <c r="BD121" s="221"/>
      <c r="BE121" s="221"/>
      <c r="BF121" s="221">
        <v>58.33</v>
      </c>
      <c r="BG121" s="221"/>
      <c r="BH121" s="221"/>
      <c r="BI121" s="221"/>
      <c r="BJ121" s="221"/>
      <c r="BK121" s="221"/>
      <c r="BL121" s="221"/>
      <c r="BM121" s="221"/>
      <c r="BN121" s="221"/>
      <c r="BO121" s="221"/>
      <c r="BP121" s="221"/>
      <c r="BQ121" s="221"/>
      <c r="BR121" s="221"/>
      <c r="BS121" s="221"/>
      <c r="BT121" s="221"/>
      <c r="BU121" s="221"/>
      <c r="BV121" s="221">
        <v>1.03</v>
      </c>
      <c r="BW121" s="221"/>
      <c r="BX121" s="221"/>
      <c r="BY121" s="221"/>
      <c r="BZ121" s="221"/>
      <c r="CA121" s="221"/>
      <c r="CB121" s="221"/>
      <c r="CC121" s="221"/>
      <c r="CD121" s="221"/>
      <c r="CE121" s="221"/>
      <c r="CF121" s="221"/>
      <c r="CG121" s="221"/>
      <c r="CH121" s="221"/>
      <c r="CI121" s="221"/>
      <c r="CJ121" s="221"/>
      <c r="CK121" s="221"/>
      <c r="CL121" s="213">
        <f>SUM(AP121*BF121*BV121)</f>
        <v>325813.2977</v>
      </c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3"/>
      <c r="CW121" s="213"/>
      <c r="CX121" s="213"/>
      <c r="CY121" s="213"/>
      <c r="CZ121" s="213"/>
      <c r="DA121" s="213"/>
    </row>
    <row r="122" spans="1:105" s="29" customFormat="1" ht="15" customHeight="1">
      <c r="A122" s="215" t="s">
        <v>443</v>
      </c>
      <c r="B122" s="215"/>
      <c r="C122" s="215"/>
      <c r="D122" s="215"/>
      <c r="E122" s="215"/>
      <c r="F122" s="215"/>
      <c r="G122" s="215"/>
      <c r="H122" s="216" t="s">
        <v>458</v>
      </c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21">
        <v>5423</v>
      </c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/>
      <c r="BF122" s="221">
        <v>61.64</v>
      </c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/>
      <c r="BV122" s="221">
        <v>1.03</v>
      </c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/>
      <c r="CL122" s="213">
        <f>SUM(AP122*BF122*BV122)</f>
        <v>344301.93160000007</v>
      </c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3"/>
    </row>
    <row r="123" spans="1:105" s="29" customFormat="1" ht="15" customHeight="1">
      <c r="A123" s="215"/>
      <c r="B123" s="215"/>
      <c r="C123" s="215"/>
      <c r="D123" s="215"/>
      <c r="E123" s="215"/>
      <c r="F123" s="215"/>
      <c r="G123" s="215"/>
      <c r="H123" s="218" t="s">
        <v>191</v>
      </c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20"/>
      <c r="AP123" s="221" t="s">
        <v>192</v>
      </c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  <c r="BB123" s="221"/>
      <c r="BC123" s="221"/>
      <c r="BD123" s="221"/>
      <c r="BE123" s="221"/>
      <c r="BF123" s="221" t="s">
        <v>192</v>
      </c>
      <c r="BG123" s="221"/>
      <c r="BH123" s="221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21"/>
      <c r="BS123" s="221"/>
      <c r="BT123" s="221"/>
      <c r="BU123" s="221"/>
      <c r="BV123" s="221" t="s">
        <v>192</v>
      </c>
      <c r="BW123" s="221"/>
      <c r="BX123" s="221"/>
      <c r="BY123" s="221"/>
      <c r="BZ123" s="221"/>
      <c r="CA123" s="221"/>
      <c r="CB123" s="221"/>
      <c r="CC123" s="221"/>
      <c r="CD123" s="221"/>
      <c r="CE123" s="221"/>
      <c r="CF123" s="221"/>
      <c r="CG123" s="221"/>
      <c r="CH123" s="221"/>
      <c r="CI123" s="221"/>
      <c r="CJ123" s="221"/>
      <c r="CK123" s="221"/>
      <c r="CL123" s="217">
        <f>SUM(CL118:DA122)</f>
        <v>4806599.9993</v>
      </c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</row>
    <row r="125" spans="1:105" s="24" customFormat="1" ht="14.25">
      <c r="A125" s="209" t="s">
        <v>255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</row>
    <row r="126" ht="10.5" customHeight="1"/>
    <row r="127" spans="1:105" s="27" customFormat="1" ht="45" customHeight="1">
      <c r="A127" s="195" t="s">
        <v>180</v>
      </c>
      <c r="B127" s="196"/>
      <c r="C127" s="196"/>
      <c r="D127" s="196"/>
      <c r="E127" s="196"/>
      <c r="F127" s="196"/>
      <c r="G127" s="197"/>
      <c r="H127" s="195" t="s">
        <v>47</v>
      </c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7"/>
      <c r="BD127" s="195" t="s">
        <v>256</v>
      </c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7"/>
      <c r="BT127" s="195" t="s">
        <v>257</v>
      </c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7"/>
      <c r="CJ127" s="195" t="s">
        <v>258</v>
      </c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7"/>
    </row>
    <row r="128" spans="1:105" s="28" customFormat="1" ht="12.75">
      <c r="A128" s="207">
        <v>1</v>
      </c>
      <c r="B128" s="207"/>
      <c r="C128" s="207"/>
      <c r="D128" s="207"/>
      <c r="E128" s="207"/>
      <c r="F128" s="207"/>
      <c r="G128" s="207"/>
      <c r="H128" s="207">
        <v>2</v>
      </c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>
        <v>4</v>
      </c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>
        <v>5</v>
      </c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>
        <v>6</v>
      </c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</row>
    <row r="129" spans="1:105" s="29" customFormat="1" ht="15" customHeight="1">
      <c r="A129" s="215"/>
      <c r="B129" s="215"/>
      <c r="C129" s="215"/>
      <c r="D129" s="215"/>
      <c r="E129" s="215"/>
      <c r="F129" s="215"/>
      <c r="G129" s="215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21"/>
      <c r="BE129" s="221"/>
      <c r="BF129" s="221"/>
      <c r="BG129" s="221"/>
      <c r="BH129" s="221"/>
      <c r="BI129" s="221"/>
      <c r="BJ129" s="221"/>
      <c r="BK129" s="221"/>
      <c r="BL129" s="221"/>
      <c r="BM129" s="221"/>
      <c r="BN129" s="221"/>
      <c r="BO129" s="221"/>
      <c r="BP129" s="221"/>
      <c r="BQ129" s="221"/>
      <c r="BR129" s="221"/>
      <c r="BS129" s="221"/>
      <c r="BT129" s="221"/>
      <c r="BU129" s="221"/>
      <c r="BV129" s="221"/>
      <c r="BW129" s="221"/>
      <c r="BX129" s="221"/>
      <c r="BY129" s="221"/>
      <c r="BZ129" s="221"/>
      <c r="CA129" s="221"/>
      <c r="CB129" s="221"/>
      <c r="CC129" s="221"/>
      <c r="CD129" s="221"/>
      <c r="CE129" s="221"/>
      <c r="CF129" s="221"/>
      <c r="CG129" s="221"/>
      <c r="CH129" s="221"/>
      <c r="CI129" s="221"/>
      <c r="CJ129" s="221"/>
      <c r="CK129" s="221"/>
      <c r="CL129" s="221"/>
      <c r="CM129" s="221"/>
      <c r="CN129" s="221"/>
      <c r="CO129" s="221"/>
      <c r="CP129" s="221"/>
      <c r="CQ129" s="221"/>
      <c r="CR129" s="221"/>
      <c r="CS129" s="221"/>
      <c r="CT129" s="221"/>
      <c r="CU129" s="221"/>
      <c r="CV129" s="221"/>
      <c r="CW129" s="221"/>
      <c r="CX129" s="221"/>
      <c r="CY129" s="221"/>
      <c r="CZ129" s="221"/>
      <c r="DA129" s="221"/>
    </row>
    <row r="130" spans="1:105" s="29" customFormat="1" ht="15" customHeight="1">
      <c r="A130" s="215"/>
      <c r="B130" s="215"/>
      <c r="C130" s="215"/>
      <c r="D130" s="215"/>
      <c r="E130" s="215"/>
      <c r="F130" s="215"/>
      <c r="G130" s="215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21"/>
      <c r="BE130" s="221"/>
      <c r="BF130" s="221"/>
      <c r="BG130" s="221"/>
      <c r="BH130" s="221"/>
      <c r="BI130" s="221"/>
      <c r="BJ130" s="221"/>
      <c r="BK130" s="221"/>
      <c r="BL130" s="221"/>
      <c r="BM130" s="221"/>
      <c r="BN130" s="221"/>
      <c r="BO130" s="221"/>
      <c r="BP130" s="221"/>
      <c r="BQ130" s="221"/>
      <c r="BR130" s="221"/>
      <c r="BS130" s="221"/>
      <c r="BT130" s="221"/>
      <c r="BU130" s="221"/>
      <c r="BV130" s="221"/>
      <c r="BW130" s="221"/>
      <c r="BX130" s="221"/>
      <c r="BY130" s="221"/>
      <c r="BZ130" s="221"/>
      <c r="CA130" s="221"/>
      <c r="CB130" s="221"/>
      <c r="CC130" s="221"/>
      <c r="CD130" s="221"/>
      <c r="CE130" s="221"/>
      <c r="CF130" s="221"/>
      <c r="CG130" s="221"/>
      <c r="CH130" s="221"/>
      <c r="CI130" s="221"/>
      <c r="CJ130" s="221"/>
      <c r="CK130" s="221"/>
      <c r="CL130" s="221"/>
      <c r="CM130" s="221"/>
      <c r="CN130" s="221"/>
      <c r="CO130" s="221"/>
      <c r="CP130" s="221"/>
      <c r="CQ130" s="221"/>
      <c r="CR130" s="221"/>
      <c r="CS130" s="221"/>
      <c r="CT130" s="221"/>
      <c r="CU130" s="221"/>
      <c r="CV130" s="221"/>
      <c r="CW130" s="221"/>
      <c r="CX130" s="221"/>
      <c r="CY130" s="221"/>
      <c r="CZ130" s="221"/>
      <c r="DA130" s="221"/>
    </row>
    <row r="131" spans="1:105" s="29" customFormat="1" ht="15" customHeight="1">
      <c r="A131" s="215"/>
      <c r="B131" s="215"/>
      <c r="C131" s="215"/>
      <c r="D131" s="215"/>
      <c r="E131" s="215"/>
      <c r="F131" s="215"/>
      <c r="G131" s="215"/>
      <c r="H131" s="219" t="s">
        <v>191</v>
      </c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20"/>
      <c r="BD131" s="221" t="s">
        <v>192</v>
      </c>
      <c r="BE131" s="221"/>
      <c r="BF131" s="221"/>
      <c r="BG131" s="221"/>
      <c r="BH131" s="221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 t="s">
        <v>192</v>
      </c>
      <c r="BU131" s="221"/>
      <c r="BV131" s="221"/>
      <c r="BW131" s="221"/>
      <c r="BX131" s="221"/>
      <c r="BY131" s="221"/>
      <c r="BZ131" s="221"/>
      <c r="CA131" s="221"/>
      <c r="CB131" s="221"/>
      <c r="CC131" s="221"/>
      <c r="CD131" s="221"/>
      <c r="CE131" s="221"/>
      <c r="CF131" s="221"/>
      <c r="CG131" s="221"/>
      <c r="CH131" s="221"/>
      <c r="CI131" s="221"/>
      <c r="CJ131" s="221" t="s">
        <v>192</v>
      </c>
      <c r="CK131" s="221"/>
      <c r="CL131" s="221"/>
      <c r="CM131" s="221"/>
      <c r="CN131" s="221"/>
      <c r="CO131" s="221"/>
      <c r="CP131" s="221"/>
      <c r="CQ131" s="221"/>
      <c r="CR131" s="221"/>
      <c r="CS131" s="221"/>
      <c r="CT131" s="221"/>
      <c r="CU131" s="221"/>
      <c r="CV131" s="221"/>
      <c r="CW131" s="221"/>
      <c r="CX131" s="221"/>
      <c r="CY131" s="221"/>
      <c r="CZ131" s="221"/>
      <c r="DA131" s="221"/>
    </row>
    <row r="133" spans="1:105" s="24" customFormat="1" ht="14.25">
      <c r="A133" s="209" t="s">
        <v>259</v>
      </c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</row>
    <row r="134" ht="10.5" customHeight="1"/>
    <row r="135" spans="1:105" s="27" customFormat="1" ht="45" customHeight="1">
      <c r="A135" s="195" t="s">
        <v>180</v>
      </c>
      <c r="B135" s="196"/>
      <c r="C135" s="196"/>
      <c r="D135" s="196"/>
      <c r="E135" s="196"/>
      <c r="F135" s="196"/>
      <c r="G135" s="197"/>
      <c r="H135" s="195" t="s">
        <v>234</v>
      </c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7"/>
      <c r="BD135" s="195" t="s">
        <v>260</v>
      </c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7"/>
      <c r="BT135" s="195" t="s">
        <v>261</v>
      </c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7"/>
      <c r="CJ135" s="195" t="s">
        <v>262</v>
      </c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7"/>
    </row>
    <row r="136" spans="1:105" s="28" customFormat="1" ht="12.75">
      <c r="A136" s="207">
        <v>1</v>
      </c>
      <c r="B136" s="207"/>
      <c r="C136" s="207"/>
      <c r="D136" s="207"/>
      <c r="E136" s="207"/>
      <c r="F136" s="207"/>
      <c r="G136" s="207"/>
      <c r="H136" s="207">
        <v>2</v>
      </c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>
        <v>3</v>
      </c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>
        <v>4</v>
      </c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>
        <v>5</v>
      </c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</row>
    <row r="137" spans="1:105" s="28" customFormat="1" ht="12.75">
      <c r="A137" s="215" t="s">
        <v>207</v>
      </c>
      <c r="B137" s="215"/>
      <c r="C137" s="215"/>
      <c r="D137" s="215"/>
      <c r="E137" s="215"/>
      <c r="F137" s="215"/>
      <c r="G137" s="215"/>
      <c r="H137" s="216" t="s">
        <v>459</v>
      </c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21">
        <v>3</v>
      </c>
      <c r="BE137" s="221"/>
      <c r="BF137" s="221"/>
      <c r="BG137" s="221"/>
      <c r="BH137" s="221"/>
      <c r="BI137" s="221"/>
      <c r="BJ137" s="221"/>
      <c r="BK137" s="221"/>
      <c r="BL137" s="221"/>
      <c r="BM137" s="221"/>
      <c r="BN137" s="221"/>
      <c r="BO137" s="221"/>
      <c r="BP137" s="221"/>
      <c r="BQ137" s="221"/>
      <c r="BR137" s="221"/>
      <c r="BS137" s="221"/>
      <c r="BT137" s="221">
        <v>1</v>
      </c>
      <c r="BU137" s="221"/>
      <c r="BV137" s="221"/>
      <c r="BW137" s="221"/>
      <c r="BX137" s="221"/>
      <c r="BY137" s="221"/>
      <c r="BZ137" s="221"/>
      <c r="CA137" s="221"/>
      <c r="CB137" s="221"/>
      <c r="CC137" s="221"/>
      <c r="CD137" s="221"/>
      <c r="CE137" s="221"/>
      <c r="CF137" s="221"/>
      <c r="CG137" s="221"/>
      <c r="CH137" s="221"/>
      <c r="CI137" s="221"/>
      <c r="CJ137" s="213">
        <v>30000</v>
      </c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13"/>
    </row>
    <row r="138" spans="1:105" s="28" customFormat="1" ht="12.75">
      <c r="A138" s="215" t="s">
        <v>215</v>
      </c>
      <c r="B138" s="215"/>
      <c r="C138" s="215"/>
      <c r="D138" s="215"/>
      <c r="E138" s="215"/>
      <c r="F138" s="215"/>
      <c r="G138" s="215"/>
      <c r="H138" s="216" t="s">
        <v>460</v>
      </c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21">
        <v>3</v>
      </c>
      <c r="BE138" s="221"/>
      <c r="BF138" s="221"/>
      <c r="BG138" s="221"/>
      <c r="BH138" s="221"/>
      <c r="BI138" s="221"/>
      <c r="BJ138" s="221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>
        <v>1</v>
      </c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13">
        <v>60000</v>
      </c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13"/>
    </row>
    <row r="139" spans="1:105" s="28" customFormat="1" ht="12.75">
      <c r="A139" s="215" t="s">
        <v>226</v>
      </c>
      <c r="B139" s="215"/>
      <c r="C139" s="215"/>
      <c r="D139" s="215"/>
      <c r="E139" s="215"/>
      <c r="F139" s="215"/>
      <c r="G139" s="215"/>
      <c r="H139" s="216" t="s">
        <v>461</v>
      </c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21">
        <v>1</v>
      </c>
      <c r="BE139" s="221"/>
      <c r="BF139" s="221"/>
      <c r="BG139" s="221"/>
      <c r="BH139" s="221"/>
      <c r="BI139" s="221"/>
      <c r="BJ139" s="221"/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>
        <v>1</v>
      </c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13">
        <v>42000</v>
      </c>
      <c r="CK139" s="213"/>
      <c r="CL139" s="213"/>
      <c r="CM139" s="213"/>
      <c r="CN139" s="213"/>
      <c r="CO139" s="213"/>
      <c r="CP139" s="213"/>
      <c r="CQ139" s="213"/>
      <c r="CR139" s="213"/>
      <c r="CS139" s="213"/>
      <c r="CT139" s="213"/>
      <c r="CU139" s="213"/>
      <c r="CV139" s="213"/>
      <c r="CW139" s="213"/>
      <c r="CX139" s="213"/>
      <c r="CY139" s="213"/>
      <c r="CZ139" s="213"/>
      <c r="DA139" s="213"/>
    </row>
    <row r="140" spans="1:105" s="28" customFormat="1" ht="12.75">
      <c r="A140" s="215" t="s">
        <v>442</v>
      </c>
      <c r="B140" s="215"/>
      <c r="C140" s="215"/>
      <c r="D140" s="215"/>
      <c r="E140" s="215"/>
      <c r="F140" s="215"/>
      <c r="G140" s="215"/>
      <c r="H140" s="216" t="s">
        <v>462</v>
      </c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21">
        <v>3</v>
      </c>
      <c r="BE140" s="221"/>
      <c r="BF140" s="221"/>
      <c r="BG140" s="221"/>
      <c r="BH140" s="221"/>
      <c r="BI140" s="221"/>
      <c r="BJ140" s="221"/>
      <c r="BK140" s="221"/>
      <c r="BL140" s="221"/>
      <c r="BM140" s="221"/>
      <c r="BN140" s="221"/>
      <c r="BO140" s="221"/>
      <c r="BP140" s="221"/>
      <c r="BQ140" s="221"/>
      <c r="BR140" s="221"/>
      <c r="BS140" s="221"/>
      <c r="BT140" s="221">
        <v>1</v>
      </c>
      <c r="BU140" s="221"/>
      <c r="BV140" s="221"/>
      <c r="BW140" s="221"/>
      <c r="BX140" s="221"/>
      <c r="BY140" s="221"/>
      <c r="BZ140" s="221"/>
      <c r="CA140" s="221"/>
      <c r="CB140" s="221"/>
      <c r="CC140" s="221"/>
      <c r="CD140" s="221"/>
      <c r="CE140" s="221"/>
      <c r="CF140" s="221"/>
      <c r="CG140" s="221"/>
      <c r="CH140" s="221"/>
      <c r="CI140" s="221"/>
      <c r="CJ140" s="213">
        <v>131236</v>
      </c>
      <c r="CK140" s="213"/>
      <c r="CL140" s="213"/>
      <c r="CM140" s="213"/>
      <c r="CN140" s="213"/>
      <c r="CO140" s="213"/>
      <c r="CP140" s="213"/>
      <c r="CQ140" s="213"/>
      <c r="CR140" s="213"/>
      <c r="CS140" s="213"/>
      <c r="CT140" s="213"/>
      <c r="CU140" s="213"/>
      <c r="CV140" s="213"/>
      <c r="CW140" s="213"/>
      <c r="CX140" s="213"/>
      <c r="CY140" s="213"/>
      <c r="CZ140" s="213"/>
      <c r="DA140" s="213"/>
    </row>
    <row r="141" spans="1:105" s="28" customFormat="1" ht="12.75">
      <c r="A141" s="215" t="s">
        <v>443</v>
      </c>
      <c r="B141" s="215"/>
      <c r="C141" s="215"/>
      <c r="D141" s="215"/>
      <c r="E141" s="215"/>
      <c r="F141" s="215"/>
      <c r="G141" s="215"/>
      <c r="H141" s="216" t="s">
        <v>463</v>
      </c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21">
        <v>1</v>
      </c>
      <c r="BE141" s="221"/>
      <c r="BF141" s="221"/>
      <c r="BG141" s="221"/>
      <c r="BH141" s="221"/>
      <c r="BI141" s="221"/>
      <c r="BJ141" s="221"/>
      <c r="BK141" s="221"/>
      <c r="BL141" s="221"/>
      <c r="BM141" s="221"/>
      <c r="BN141" s="221"/>
      <c r="BO141" s="221"/>
      <c r="BP141" s="221"/>
      <c r="BQ141" s="221"/>
      <c r="BR141" s="221"/>
      <c r="BS141" s="221"/>
      <c r="BT141" s="221">
        <v>5</v>
      </c>
      <c r="BU141" s="221"/>
      <c r="BV141" s="221"/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13">
        <v>20000</v>
      </c>
      <c r="CK141" s="213"/>
      <c r="CL141" s="213"/>
      <c r="CM141" s="213"/>
      <c r="CN141" s="213"/>
      <c r="CO141" s="213"/>
      <c r="CP141" s="213"/>
      <c r="CQ141" s="213"/>
      <c r="CR141" s="213"/>
      <c r="CS141" s="213"/>
      <c r="CT141" s="213"/>
      <c r="CU141" s="213"/>
      <c r="CV141" s="213"/>
      <c r="CW141" s="213"/>
      <c r="CX141" s="213"/>
      <c r="CY141" s="213"/>
      <c r="CZ141" s="213"/>
      <c r="DA141" s="213"/>
    </row>
    <row r="142" spans="1:105" s="28" customFormat="1" ht="12.75">
      <c r="A142" s="215" t="s">
        <v>444</v>
      </c>
      <c r="B142" s="215"/>
      <c r="C142" s="215"/>
      <c r="D142" s="215"/>
      <c r="E142" s="215"/>
      <c r="F142" s="215"/>
      <c r="G142" s="215"/>
      <c r="H142" s="216" t="s">
        <v>464</v>
      </c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21">
        <v>1</v>
      </c>
      <c r="BE142" s="221"/>
      <c r="BF142" s="221"/>
      <c r="BG142" s="221"/>
      <c r="BH142" s="221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21"/>
      <c r="BS142" s="221"/>
      <c r="BT142" s="221">
        <v>1</v>
      </c>
      <c r="BU142" s="221"/>
      <c r="BV142" s="221"/>
      <c r="BW142" s="221"/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1"/>
      <c r="CI142" s="221"/>
      <c r="CJ142" s="213">
        <v>5000</v>
      </c>
      <c r="CK142" s="213"/>
      <c r="CL142" s="213"/>
      <c r="CM142" s="213"/>
      <c r="CN142" s="213"/>
      <c r="CO142" s="213"/>
      <c r="CP142" s="213"/>
      <c r="CQ142" s="213"/>
      <c r="CR142" s="213"/>
      <c r="CS142" s="213"/>
      <c r="CT142" s="213"/>
      <c r="CU142" s="213"/>
      <c r="CV142" s="213"/>
      <c r="CW142" s="213"/>
      <c r="CX142" s="213"/>
      <c r="CY142" s="213"/>
      <c r="CZ142" s="213"/>
      <c r="DA142" s="213"/>
    </row>
    <row r="143" spans="1:105" s="28" customFormat="1" ht="12.75">
      <c r="A143" s="215" t="s">
        <v>445</v>
      </c>
      <c r="B143" s="215"/>
      <c r="C143" s="215"/>
      <c r="D143" s="215"/>
      <c r="E143" s="215"/>
      <c r="F143" s="215"/>
      <c r="G143" s="215"/>
      <c r="H143" s="216" t="s">
        <v>465</v>
      </c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21">
        <v>3</v>
      </c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/>
      <c r="BS143" s="221"/>
      <c r="BT143" s="221">
        <v>3</v>
      </c>
      <c r="BU143" s="221"/>
      <c r="BV143" s="221"/>
      <c r="BW143" s="221"/>
      <c r="BX143" s="221"/>
      <c r="BY143" s="221"/>
      <c r="BZ143" s="221"/>
      <c r="CA143" s="221"/>
      <c r="CB143" s="221"/>
      <c r="CC143" s="221"/>
      <c r="CD143" s="221"/>
      <c r="CE143" s="221"/>
      <c r="CF143" s="221"/>
      <c r="CG143" s="221"/>
      <c r="CH143" s="221"/>
      <c r="CI143" s="221"/>
      <c r="CJ143" s="213">
        <v>50000</v>
      </c>
      <c r="CK143" s="213"/>
      <c r="CL143" s="213"/>
      <c r="CM143" s="213"/>
      <c r="CN143" s="213"/>
      <c r="CO143" s="213"/>
      <c r="CP143" s="213"/>
      <c r="CQ143" s="213"/>
      <c r="CR143" s="213"/>
      <c r="CS143" s="213"/>
      <c r="CT143" s="213"/>
      <c r="CU143" s="213"/>
      <c r="CV143" s="213"/>
      <c r="CW143" s="213"/>
      <c r="CX143" s="213"/>
      <c r="CY143" s="213"/>
      <c r="CZ143" s="213"/>
      <c r="DA143" s="213"/>
    </row>
    <row r="144" spans="1:105" s="28" customFormat="1" ht="12.75">
      <c r="A144" s="215" t="s">
        <v>466</v>
      </c>
      <c r="B144" s="215"/>
      <c r="C144" s="215"/>
      <c r="D144" s="215"/>
      <c r="E144" s="215"/>
      <c r="F144" s="215"/>
      <c r="G144" s="215"/>
      <c r="H144" s="216" t="s">
        <v>467</v>
      </c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21">
        <v>1</v>
      </c>
      <c r="BE144" s="221"/>
      <c r="BF144" s="221"/>
      <c r="BG144" s="221"/>
      <c r="BH144" s="221"/>
      <c r="BI144" s="221"/>
      <c r="BJ144" s="221"/>
      <c r="BK144" s="221"/>
      <c r="BL144" s="221"/>
      <c r="BM144" s="221"/>
      <c r="BN144" s="221"/>
      <c r="BO144" s="221"/>
      <c r="BP144" s="221"/>
      <c r="BQ144" s="221"/>
      <c r="BR144" s="221"/>
      <c r="BS144" s="221"/>
      <c r="BT144" s="221">
        <v>2</v>
      </c>
      <c r="BU144" s="221"/>
      <c r="BV144" s="221"/>
      <c r="BW144" s="221"/>
      <c r="BX144" s="221"/>
      <c r="BY144" s="221"/>
      <c r="BZ144" s="221"/>
      <c r="CA144" s="221"/>
      <c r="CB144" s="221"/>
      <c r="CC144" s="221"/>
      <c r="CD144" s="221"/>
      <c r="CE144" s="221"/>
      <c r="CF144" s="221"/>
      <c r="CG144" s="221"/>
      <c r="CH144" s="221"/>
      <c r="CI144" s="221"/>
      <c r="CJ144" s="213">
        <v>20000</v>
      </c>
      <c r="CK144" s="213"/>
      <c r="CL144" s="213"/>
      <c r="CM144" s="213"/>
      <c r="CN144" s="213"/>
      <c r="CO144" s="213"/>
      <c r="CP144" s="213"/>
      <c r="CQ144" s="213"/>
      <c r="CR144" s="213"/>
      <c r="CS144" s="213"/>
      <c r="CT144" s="213"/>
      <c r="CU144" s="213"/>
      <c r="CV144" s="213"/>
      <c r="CW144" s="213"/>
      <c r="CX144" s="213"/>
      <c r="CY144" s="213"/>
      <c r="CZ144" s="213"/>
      <c r="DA144" s="213"/>
    </row>
    <row r="145" spans="1:105" s="28" customFormat="1" ht="12.75">
      <c r="A145" s="215" t="s">
        <v>468</v>
      </c>
      <c r="B145" s="215"/>
      <c r="C145" s="215"/>
      <c r="D145" s="215"/>
      <c r="E145" s="215"/>
      <c r="F145" s="215"/>
      <c r="G145" s="215"/>
      <c r="H145" s="216" t="s">
        <v>469</v>
      </c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21">
        <v>1</v>
      </c>
      <c r="BE145" s="221"/>
      <c r="BF145" s="221"/>
      <c r="BG145" s="221"/>
      <c r="BH145" s="221"/>
      <c r="BI145" s="221"/>
      <c r="BJ145" s="221"/>
      <c r="BK145" s="221"/>
      <c r="BL145" s="221"/>
      <c r="BM145" s="221"/>
      <c r="BN145" s="221"/>
      <c r="BO145" s="221"/>
      <c r="BP145" s="221"/>
      <c r="BQ145" s="221"/>
      <c r="BR145" s="221"/>
      <c r="BS145" s="221"/>
      <c r="BT145" s="221">
        <v>1</v>
      </c>
      <c r="BU145" s="221"/>
      <c r="BV145" s="221"/>
      <c r="BW145" s="221"/>
      <c r="BX145" s="221"/>
      <c r="BY145" s="221"/>
      <c r="BZ145" s="221"/>
      <c r="CA145" s="221"/>
      <c r="CB145" s="221"/>
      <c r="CC145" s="221"/>
      <c r="CD145" s="221"/>
      <c r="CE145" s="221"/>
      <c r="CF145" s="221"/>
      <c r="CG145" s="221"/>
      <c r="CH145" s="221"/>
      <c r="CI145" s="221"/>
      <c r="CJ145" s="213">
        <v>20000</v>
      </c>
      <c r="CK145" s="213"/>
      <c r="CL145" s="213"/>
      <c r="CM145" s="213"/>
      <c r="CN145" s="213"/>
      <c r="CO145" s="213"/>
      <c r="CP145" s="213"/>
      <c r="CQ145" s="213"/>
      <c r="CR145" s="213"/>
      <c r="CS145" s="213"/>
      <c r="CT145" s="213"/>
      <c r="CU145" s="213"/>
      <c r="CV145" s="213"/>
      <c r="CW145" s="213"/>
      <c r="CX145" s="213"/>
      <c r="CY145" s="213"/>
      <c r="CZ145" s="213"/>
      <c r="DA145" s="213"/>
    </row>
    <row r="146" spans="1:105" s="28" customFormat="1" ht="12.75">
      <c r="A146" s="215" t="s">
        <v>470</v>
      </c>
      <c r="B146" s="215"/>
      <c r="C146" s="215"/>
      <c r="D146" s="215"/>
      <c r="E146" s="215"/>
      <c r="F146" s="215"/>
      <c r="G146" s="215"/>
      <c r="H146" s="216" t="s">
        <v>471</v>
      </c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21">
        <v>1</v>
      </c>
      <c r="BE146" s="221"/>
      <c r="BF146" s="221"/>
      <c r="BG146" s="221"/>
      <c r="BH146" s="221"/>
      <c r="BI146" s="221"/>
      <c r="BJ146" s="221"/>
      <c r="BK146" s="221"/>
      <c r="BL146" s="221"/>
      <c r="BM146" s="221"/>
      <c r="BN146" s="221"/>
      <c r="BO146" s="221"/>
      <c r="BP146" s="221"/>
      <c r="BQ146" s="221"/>
      <c r="BR146" s="221"/>
      <c r="BS146" s="221"/>
      <c r="BT146" s="221">
        <v>1</v>
      </c>
      <c r="BU146" s="221"/>
      <c r="BV146" s="221"/>
      <c r="BW146" s="221"/>
      <c r="BX146" s="221"/>
      <c r="BY146" s="221"/>
      <c r="BZ146" s="221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13">
        <v>8000</v>
      </c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13"/>
      <c r="CX146" s="213"/>
      <c r="CY146" s="213"/>
      <c r="CZ146" s="213"/>
      <c r="DA146" s="213"/>
    </row>
    <row r="147" spans="1:105" s="28" customFormat="1" ht="12.75">
      <c r="A147" s="215" t="s">
        <v>472</v>
      </c>
      <c r="B147" s="215"/>
      <c r="C147" s="215"/>
      <c r="D147" s="215"/>
      <c r="E147" s="215"/>
      <c r="F147" s="215"/>
      <c r="G147" s="215"/>
      <c r="H147" s="216" t="s">
        <v>473</v>
      </c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21">
        <v>1</v>
      </c>
      <c r="BE147" s="221"/>
      <c r="BF147" s="221"/>
      <c r="BG147" s="221"/>
      <c r="BH147" s="221"/>
      <c r="BI147" s="221"/>
      <c r="BJ147" s="221"/>
      <c r="BK147" s="221"/>
      <c r="BL147" s="221"/>
      <c r="BM147" s="221"/>
      <c r="BN147" s="221"/>
      <c r="BO147" s="221"/>
      <c r="BP147" s="221"/>
      <c r="BQ147" s="221"/>
      <c r="BR147" s="221"/>
      <c r="BS147" s="221"/>
      <c r="BT147" s="221">
        <v>3</v>
      </c>
      <c r="BU147" s="221"/>
      <c r="BV147" s="221"/>
      <c r="BW147" s="221"/>
      <c r="BX147" s="221"/>
      <c r="BY147" s="221"/>
      <c r="BZ147" s="221"/>
      <c r="CA147" s="221"/>
      <c r="CB147" s="221"/>
      <c r="CC147" s="221"/>
      <c r="CD147" s="221"/>
      <c r="CE147" s="221"/>
      <c r="CF147" s="221"/>
      <c r="CG147" s="221"/>
      <c r="CH147" s="221"/>
      <c r="CI147" s="221"/>
      <c r="CJ147" s="213">
        <v>7500</v>
      </c>
      <c r="CK147" s="213"/>
      <c r="CL147" s="213"/>
      <c r="CM147" s="213"/>
      <c r="CN147" s="213"/>
      <c r="CO147" s="213"/>
      <c r="CP147" s="213"/>
      <c r="CQ147" s="213"/>
      <c r="CR147" s="213"/>
      <c r="CS147" s="213"/>
      <c r="CT147" s="213"/>
      <c r="CU147" s="213"/>
      <c r="CV147" s="213"/>
      <c r="CW147" s="213"/>
      <c r="CX147" s="213"/>
      <c r="CY147" s="213"/>
      <c r="CZ147" s="213"/>
      <c r="DA147" s="213"/>
    </row>
    <row r="148" spans="1:105" s="28" customFormat="1" ht="12.75">
      <c r="A148" s="215" t="s">
        <v>474</v>
      </c>
      <c r="B148" s="215"/>
      <c r="C148" s="215"/>
      <c r="D148" s="215"/>
      <c r="E148" s="215"/>
      <c r="F148" s="215"/>
      <c r="G148" s="215"/>
      <c r="H148" s="216" t="s">
        <v>475</v>
      </c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21">
        <v>1</v>
      </c>
      <c r="BE148" s="221"/>
      <c r="BF148" s="221"/>
      <c r="BG148" s="221"/>
      <c r="BH148" s="221"/>
      <c r="BI148" s="221"/>
      <c r="BJ148" s="221"/>
      <c r="BK148" s="221"/>
      <c r="BL148" s="221"/>
      <c r="BM148" s="221"/>
      <c r="BN148" s="221"/>
      <c r="BO148" s="221"/>
      <c r="BP148" s="221"/>
      <c r="BQ148" s="221"/>
      <c r="BR148" s="221"/>
      <c r="BS148" s="221"/>
      <c r="BT148" s="221">
        <v>2</v>
      </c>
      <c r="BU148" s="221"/>
      <c r="BV148" s="221"/>
      <c r="BW148" s="221"/>
      <c r="BX148" s="221"/>
      <c r="BY148" s="221"/>
      <c r="BZ148" s="221"/>
      <c r="CA148" s="221"/>
      <c r="CB148" s="221"/>
      <c r="CC148" s="221"/>
      <c r="CD148" s="221"/>
      <c r="CE148" s="221"/>
      <c r="CF148" s="221"/>
      <c r="CG148" s="221"/>
      <c r="CH148" s="221"/>
      <c r="CI148" s="221"/>
      <c r="CJ148" s="213">
        <v>96700</v>
      </c>
      <c r="CK148" s="213"/>
      <c r="CL148" s="213"/>
      <c r="CM148" s="213"/>
      <c r="CN148" s="213"/>
      <c r="CO148" s="213"/>
      <c r="CP148" s="213"/>
      <c r="CQ148" s="213"/>
      <c r="CR148" s="213"/>
      <c r="CS148" s="213"/>
      <c r="CT148" s="213"/>
      <c r="CU148" s="213"/>
      <c r="CV148" s="213"/>
      <c r="CW148" s="213"/>
      <c r="CX148" s="213"/>
      <c r="CY148" s="213"/>
      <c r="CZ148" s="213"/>
      <c r="DA148" s="213"/>
    </row>
    <row r="149" spans="1:105" s="28" customFormat="1" ht="12.75">
      <c r="A149" s="215" t="s">
        <v>476</v>
      </c>
      <c r="B149" s="215"/>
      <c r="C149" s="215"/>
      <c r="D149" s="215"/>
      <c r="E149" s="215"/>
      <c r="F149" s="215"/>
      <c r="G149" s="215"/>
      <c r="H149" s="216" t="s">
        <v>477</v>
      </c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21">
        <v>1</v>
      </c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1"/>
      <c r="BS149" s="221"/>
      <c r="BT149" s="221">
        <v>1</v>
      </c>
      <c r="BU149" s="221"/>
      <c r="BV149" s="221"/>
      <c r="BW149" s="221"/>
      <c r="BX149" s="221"/>
      <c r="BY149" s="221"/>
      <c r="BZ149" s="221"/>
      <c r="CA149" s="221"/>
      <c r="CB149" s="221"/>
      <c r="CC149" s="221"/>
      <c r="CD149" s="221"/>
      <c r="CE149" s="221"/>
      <c r="CF149" s="221"/>
      <c r="CG149" s="221"/>
      <c r="CH149" s="221"/>
      <c r="CI149" s="221"/>
      <c r="CJ149" s="213">
        <v>31600</v>
      </c>
      <c r="CK149" s="213"/>
      <c r="CL149" s="213"/>
      <c r="CM149" s="213"/>
      <c r="CN149" s="213"/>
      <c r="CO149" s="213"/>
      <c r="CP149" s="213"/>
      <c r="CQ149" s="213"/>
      <c r="CR149" s="213"/>
      <c r="CS149" s="213"/>
      <c r="CT149" s="213"/>
      <c r="CU149" s="213"/>
      <c r="CV149" s="213"/>
      <c r="CW149" s="213"/>
      <c r="CX149" s="213"/>
      <c r="CY149" s="213"/>
      <c r="CZ149" s="213"/>
      <c r="DA149" s="213"/>
    </row>
    <row r="150" spans="1:105" s="28" customFormat="1" ht="12.75">
      <c r="A150" s="215" t="s">
        <v>478</v>
      </c>
      <c r="B150" s="215"/>
      <c r="C150" s="215"/>
      <c r="D150" s="215"/>
      <c r="E150" s="215"/>
      <c r="F150" s="215"/>
      <c r="G150" s="215"/>
      <c r="H150" s="216" t="s">
        <v>479</v>
      </c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21">
        <v>1</v>
      </c>
      <c r="BE150" s="221"/>
      <c r="BF150" s="221"/>
      <c r="BG150" s="221"/>
      <c r="BH150" s="221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21"/>
      <c r="BS150" s="221"/>
      <c r="BT150" s="221">
        <v>1</v>
      </c>
      <c r="BU150" s="221"/>
      <c r="BV150" s="221"/>
      <c r="BW150" s="221"/>
      <c r="BX150" s="221"/>
      <c r="BY150" s="221"/>
      <c r="BZ150" s="221"/>
      <c r="CA150" s="221"/>
      <c r="CB150" s="221"/>
      <c r="CC150" s="221"/>
      <c r="CD150" s="221"/>
      <c r="CE150" s="221"/>
      <c r="CF150" s="221"/>
      <c r="CG150" s="221"/>
      <c r="CH150" s="221"/>
      <c r="CI150" s="221"/>
      <c r="CJ150" s="213">
        <v>36000</v>
      </c>
      <c r="CK150" s="213"/>
      <c r="CL150" s="213"/>
      <c r="CM150" s="213"/>
      <c r="CN150" s="213"/>
      <c r="CO150" s="213"/>
      <c r="CP150" s="213"/>
      <c r="CQ150" s="213"/>
      <c r="CR150" s="213"/>
      <c r="CS150" s="213"/>
      <c r="CT150" s="213"/>
      <c r="CU150" s="213"/>
      <c r="CV150" s="213"/>
      <c r="CW150" s="213"/>
      <c r="CX150" s="213"/>
      <c r="CY150" s="213"/>
      <c r="CZ150" s="213"/>
      <c r="DA150" s="213"/>
    </row>
    <row r="151" spans="1:105" s="28" customFormat="1" ht="12.75">
      <c r="A151" s="215" t="s">
        <v>480</v>
      </c>
      <c r="B151" s="215"/>
      <c r="C151" s="215"/>
      <c r="D151" s="215"/>
      <c r="E151" s="215"/>
      <c r="F151" s="215"/>
      <c r="G151" s="215"/>
      <c r="H151" s="216" t="s">
        <v>481</v>
      </c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21">
        <v>1</v>
      </c>
      <c r="BE151" s="221"/>
      <c r="BF151" s="221"/>
      <c r="BG151" s="221"/>
      <c r="BH151" s="221"/>
      <c r="BI151" s="221"/>
      <c r="BJ151" s="221"/>
      <c r="BK151" s="221"/>
      <c r="BL151" s="221"/>
      <c r="BM151" s="221"/>
      <c r="BN151" s="221"/>
      <c r="BO151" s="221"/>
      <c r="BP151" s="221"/>
      <c r="BQ151" s="221"/>
      <c r="BR151" s="221"/>
      <c r="BS151" s="221"/>
      <c r="BT151" s="221">
        <v>1</v>
      </c>
      <c r="BU151" s="221"/>
      <c r="BV151" s="221"/>
      <c r="BW151" s="221"/>
      <c r="BX151" s="221"/>
      <c r="BY151" s="221"/>
      <c r="BZ151" s="221"/>
      <c r="CA151" s="221"/>
      <c r="CB151" s="221"/>
      <c r="CC151" s="221"/>
      <c r="CD151" s="221"/>
      <c r="CE151" s="221"/>
      <c r="CF151" s="221"/>
      <c r="CG151" s="221"/>
      <c r="CH151" s="221"/>
      <c r="CI151" s="221"/>
      <c r="CJ151" s="213">
        <v>130000</v>
      </c>
      <c r="CK151" s="213"/>
      <c r="CL151" s="213"/>
      <c r="CM151" s="213"/>
      <c r="CN151" s="213"/>
      <c r="CO151" s="213"/>
      <c r="CP151" s="213"/>
      <c r="CQ151" s="213"/>
      <c r="CR151" s="213"/>
      <c r="CS151" s="213"/>
      <c r="CT151" s="213"/>
      <c r="CU151" s="213"/>
      <c r="CV151" s="213"/>
      <c r="CW151" s="213"/>
      <c r="CX151" s="213"/>
      <c r="CY151" s="213"/>
      <c r="CZ151" s="213"/>
      <c r="DA151" s="213"/>
    </row>
    <row r="152" spans="1:105" s="28" customFormat="1" ht="12.75">
      <c r="A152" s="215" t="s">
        <v>482</v>
      </c>
      <c r="B152" s="215"/>
      <c r="C152" s="215"/>
      <c r="D152" s="215"/>
      <c r="E152" s="215"/>
      <c r="F152" s="215"/>
      <c r="G152" s="215"/>
      <c r="H152" s="216" t="s">
        <v>483</v>
      </c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21">
        <v>1</v>
      </c>
      <c r="BE152" s="221"/>
      <c r="BF152" s="221"/>
      <c r="BG152" s="221"/>
      <c r="BH152" s="221"/>
      <c r="BI152" s="221"/>
      <c r="BJ152" s="221"/>
      <c r="BK152" s="221"/>
      <c r="BL152" s="221"/>
      <c r="BM152" s="221"/>
      <c r="BN152" s="221"/>
      <c r="BO152" s="221"/>
      <c r="BP152" s="221"/>
      <c r="BQ152" s="221"/>
      <c r="BR152" s="221"/>
      <c r="BS152" s="221"/>
      <c r="BT152" s="221">
        <v>1</v>
      </c>
      <c r="BU152" s="221"/>
      <c r="BV152" s="221"/>
      <c r="BW152" s="221"/>
      <c r="BX152" s="221"/>
      <c r="BY152" s="221"/>
      <c r="BZ152" s="221"/>
      <c r="CA152" s="221"/>
      <c r="CB152" s="221"/>
      <c r="CC152" s="221"/>
      <c r="CD152" s="221"/>
      <c r="CE152" s="221"/>
      <c r="CF152" s="221"/>
      <c r="CG152" s="221"/>
      <c r="CH152" s="221"/>
      <c r="CI152" s="221"/>
      <c r="CJ152" s="213">
        <v>50000</v>
      </c>
      <c r="CK152" s="213"/>
      <c r="CL152" s="213"/>
      <c r="CM152" s="213"/>
      <c r="CN152" s="213"/>
      <c r="CO152" s="213"/>
      <c r="CP152" s="213"/>
      <c r="CQ152" s="213"/>
      <c r="CR152" s="213"/>
      <c r="CS152" s="213"/>
      <c r="CT152" s="213"/>
      <c r="CU152" s="213"/>
      <c r="CV152" s="213"/>
      <c r="CW152" s="213"/>
      <c r="CX152" s="213"/>
      <c r="CY152" s="213"/>
      <c r="CZ152" s="213"/>
      <c r="DA152" s="213"/>
    </row>
    <row r="153" spans="1:105" s="28" customFormat="1" ht="12.75">
      <c r="A153" s="215" t="s">
        <v>484</v>
      </c>
      <c r="B153" s="215"/>
      <c r="C153" s="215"/>
      <c r="D153" s="215"/>
      <c r="E153" s="215"/>
      <c r="F153" s="215"/>
      <c r="G153" s="215"/>
      <c r="H153" s="216" t="s">
        <v>485</v>
      </c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21">
        <v>3</v>
      </c>
      <c r="BE153" s="221"/>
      <c r="BF153" s="221"/>
      <c r="BG153" s="221"/>
      <c r="BH153" s="221"/>
      <c r="BI153" s="221"/>
      <c r="BJ153" s="221"/>
      <c r="BK153" s="221"/>
      <c r="BL153" s="221"/>
      <c r="BM153" s="221"/>
      <c r="BN153" s="221"/>
      <c r="BO153" s="221"/>
      <c r="BP153" s="221"/>
      <c r="BQ153" s="221"/>
      <c r="BR153" s="221"/>
      <c r="BS153" s="221"/>
      <c r="BT153" s="221">
        <v>1</v>
      </c>
      <c r="BU153" s="221"/>
      <c r="BV153" s="221"/>
      <c r="BW153" s="221"/>
      <c r="BX153" s="221"/>
      <c r="BY153" s="221"/>
      <c r="BZ153" s="221"/>
      <c r="CA153" s="221"/>
      <c r="CB153" s="221"/>
      <c r="CC153" s="221"/>
      <c r="CD153" s="221"/>
      <c r="CE153" s="221"/>
      <c r="CF153" s="221"/>
      <c r="CG153" s="221"/>
      <c r="CH153" s="221"/>
      <c r="CI153" s="221"/>
      <c r="CJ153" s="213">
        <v>136800</v>
      </c>
      <c r="CK153" s="213"/>
      <c r="CL153" s="213"/>
      <c r="CM153" s="213"/>
      <c r="CN153" s="213"/>
      <c r="CO153" s="213"/>
      <c r="CP153" s="213"/>
      <c r="CQ153" s="213"/>
      <c r="CR153" s="213"/>
      <c r="CS153" s="213"/>
      <c r="CT153" s="213"/>
      <c r="CU153" s="213"/>
      <c r="CV153" s="213"/>
      <c r="CW153" s="213"/>
      <c r="CX153" s="213"/>
      <c r="CY153" s="213"/>
      <c r="CZ153" s="213"/>
      <c r="DA153" s="213"/>
    </row>
    <row r="154" spans="1:105" s="28" customFormat="1" ht="12.75">
      <c r="A154" s="215" t="s">
        <v>388</v>
      </c>
      <c r="B154" s="215"/>
      <c r="C154" s="215"/>
      <c r="D154" s="215"/>
      <c r="E154" s="215"/>
      <c r="F154" s="215"/>
      <c r="G154" s="215"/>
      <c r="H154" s="216" t="s">
        <v>486</v>
      </c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21">
        <v>3</v>
      </c>
      <c r="BE154" s="221"/>
      <c r="BF154" s="221"/>
      <c r="BG154" s="221"/>
      <c r="BH154" s="221"/>
      <c r="BI154" s="221"/>
      <c r="BJ154" s="221"/>
      <c r="BK154" s="221"/>
      <c r="BL154" s="221"/>
      <c r="BM154" s="221"/>
      <c r="BN154" s="221"/>
      <c r="BO154" s="221"/>
      <c r="BP154" s="221"/>
      <c r="BQ154" s="221"/>
      <c r="BR154" s="221"/>
      <c r="BS154" s="221"/>
      <c r="BT154" s="221">
        <v>1</v>
      </c>
      <c r="BU154" s="221"/>
      <c r="BV154" s="221"/>
      <c r="BW154" s="221"/>
      <c r="BX154" s="221"/>
      <c r="BY154" s="221"/>
      <c r="BZ154" s="221"/>
      <c r="CA154" s="221"/>
      <c r="CB154" s="221"/>
      <c r="CC154" s="221"/>
      <c r="CD154" s="221"/>
      <c r="CE154" s="221"/>
      <c r="CF154" s="221"/>
      <c r="CG154" s="221"/>
      <c r="CH154" s="221"/>
      <c r="CI154" s="221"/>
      <c r="CJ154" s="213">
        <v>145900</v>
      </c>
      <c r="CK154" s="213"/>
      <c r="CL154" s="213"/>
      <c r="CM154" s="213"/>
      <c r="CN154" s="213"/>
      <c r="CO154" s="213"/>
      <c r="CP154" s="213"/>
      <c r="CQ154" s="213"/>
      <c r="CR154" s="213"/>
      <c r="CS154" s="213"/>
      <c r="CT154" s="213"/>
      <c r="CU154" s="213"/>
      <c r="CV154" s="213"/>
      <c r="CW154" s="213"/>
      <c r="CX154" s="213"/>
      <c r="CY154" s="213"/>
      <c r="CZ154" s="213"/>
      <c r="DA154" s="213"/>
    </row>
    <row r="155" spans="1:105" s="29" customFormat="1" ht="15" customHeight="1">
      <c r="A155" s="215" t="s">
        <v>372</v>
      </c>
      <c r="B155" s="215"/>
      <c r="C155" s="215"/>
      <c r="D155" s="215"/>
      <c r="E155" s="215"/>
      <c r="F155" s="215"/>
      <c r="G155" s="215"/>
      <c r="H155" s="216" t="s">
        <v>487</v>
      </c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21">
        <v>3</v>
      </c>
      <c r="BE155" s="221"/>
      <c r="BF155" s="221"/>
      <c r="BG155" s="221"/>
      <c r="BH155" s="221"/>
      <c r="BI155" s="221"/>
      <c r="BJ155" s="221"/>
      <c r="BK155" s="221"/>
      <c r="BL155" s="221"/>
      <c r="BM155" s="221"/>
      <c r="BN155" s="221"/>
      <c r="BO155" s="221"/>
      <c r="BP155" s="221"/>
      <c r="BQ155" s="221"/>
      <c r="BR155" s="221"/>
      <c r="BS155" s="221"/>
      <c r="BT155" s="221">
        <v>7</v>
      </c>
      <c r="BU155" s="221"/>
      <c r="BV155" s="221"/>
      <c r="BW155" s="221"/>
      <c r="BX155" s="221"/>
      <c r="BY155" s="221"/>
      <c r="BZ155" s="221"/>
      <c r="CA155" s="221"/>
      <c r="CB155" s="221"/>
      <c r="CC155" s="221"/>
      <c r="CD155" s="221"/>
      <c r="CE155" s="221"/>
      <c r="CF155" s="221"/>
      <c r="CG155" s="221"/>
      <c r="CH155" s="221"/>
      <c r="CI155" s="221"/>
      <c r="CJ155" s="213">
        <v>179264</v>
      </c>
      <c r="CK155" s="213"/>
      <c r="CL155" s="213"/>
      <c r="CM155" s="213"/>
      <c r="CN155" s="213"/>
      <c r="CO155" s="213"/>
      <c r="CP155" s="213"/>
      <c r="CQ155" s="213"/>
      <c r="CR155" s="213"/>
      <c r="CS155" s="213"/>
      <c r="CT155" s="213"/>
      <c r="CU155" s="213"/>
      <c r="CV155" s="213"/>
      <c r="CW155" s="213"/>
      <c r="CX155" s="213"/>
      <c r="CY155" s="213"/>
      <c r="CZ155" s="213"/>
      <c r="DA155" s="213"/>
    </row>
    <row r="156" spans="1:105" s="29" customFormat="1" ht="15" customHeight="1">
      <c r="A156" s="215"/>
      <c r="B156" s="215"/>
      <c r="C156" s="215"/>
      <c r="D156" s="215"/>
      <c r="E156" s="215"/>
      <c r="F156" s="215"/>
      <c r="G156" s="215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21"/>
      <c r="BE156" s="221"/>
      <c r="BF156" s="221"/>
      <c r="BG156" s="221"/>
      <c r="BH156" s="221"/>
      <c r="BI156" s="221"/>
      <c r="BJ156" s="221"/>
      <c r="BK156" s="221"/>
      <c r="BL156" s="221"/>
      <c r="BM156" s="221"/>
      <c r="BN156" s="221"/>
      <c r="BO156" s="221"/>
      <c r="BP156" s="221"/>
      <c r="BQ156" s="221"/>
      <c r="BR156" s="221"/>
      <c r="BS156" s="221"/>
      <c r="BT156" s="221"/>
      <c r="BU156" s="221"/>
      <c r="BV156" s="221"/>
      <c r="BW156" s="221"/>
      <c r="BX156" s="221"/>
      <c r="BY156" s="221"/>
      <c r="BZ156" s="221"/>
      <c r="CA156" s="221"/>
      <c r="CB156" s="221"/>
      <c r="CC156" s="221"/>
      <c r="CD156" s="221"/>
      <c r="CE156" s="221"/>
      <c r="CF156" s="221"/>
      <c r="CG156" s="221"/>
      <c r="CH156" s="221"/>
      <c r="CI156" s="221"/>
      <c r="CJ156" s="213"/>
      <c r="CK156" s="213"/>
      <c r="CL156" s="213"/>
      <c r="CM156" s="213"/>
      <c r="CN156" s="213"/>
      <c r="CO156" s="213"/>
      <c r="CP156" s="213"/>
      <c r="CQ156" s="213"/>
      <c r="CR156" s="213"/>
      <c r="CS156" s="213"/>
      <c r="CT156" s="213"/>
      <c r="CU156" s="213"/>
      <c r="CV156" s="213"/>
      <c r="CW156" s="213"/>
      <c r="CX156" s="213"/>
      <c r="CY156" s="213"/>
      <c r="CZ156" s="213"/>
      <c r="DA156" s="213"/>
    </row>
    <row r="157" spans="1:105" s="29" customFormat="1" ht="15" customHeight="1">
      <c r="A157" s="215"/>
      <c r="B157" s="215"/>
      <c r="C157" s="215"/>
      <c r="D157" s="215"/>
      <c r="E157" s="215"/>
      <c r="F157" s="215"/>
      <c r="G157" s="215"/>
      <c r="H157" s="219" t="s">
        <v>191</v>
      </c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20"/>
      <c r="BD157" s="221" t="s">
        <v>192</v>
      </c>
      <c r="BE157" s="221"/>
      <c r="BF157" s="221"/>
      <c r="BG157" s="221"/>
      <c r="BH157" s="221"/>
      <c r="BI157" s="221"/>
      <c r="BJ157" s="221"/>
      <c r="BK157" s="221"/>
      <c r="BL157" s="221"/>
      <c r="BM157" s="221"/>
      <c r="BN157" s="221"/>
      <c r="BO157" s="221"/>
      <c r="BP157" s="221"/>
      <c r="BQ157" s="221"/>
      <c r="BR157" s="221"/>
      <c r="BS157" s="221"/>
      <c r="BT157" s="221" t="s">
        <v>192</v>
      </c>
      <c r="BU157" s="221"/>
      <c r="BV157" s="221"/>
      <c r="BW157" s="221"/>
      <c r="BX157" s="221"/>
      <c r="BY157" s="221"/>
      <c r="BZ157" s="221"/>
      <c r="CA157" s="221"/>
      <c r="CB157" s="221"/>
      <c r="CC157" s="221"/>
      <c r="CD157" s="221"/>
      <c r="CE157" s="221"/>
      <c r="CF157" s="221"/>
      <c r="CG157" s="221"/>
      <c r="CH157" s="221"/>
      <c r="CI157" s="221"/>
      <c r="CJ157" s="217">
        <f>SUM(CJ137:DA155)</f>
        <v>1200000</v>
      </c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</row>
    <row r="158" spans="88:105" ht="12" customHeight="1"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</row>
    <row r="159" spans="1:105" s="24" customFormat="1" ht="14.25">
      <c r="A159" s="209" t="s">
        <v>263</v>
      </c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</row>
    <row r="160" ht="10.5" customHeight="1"/>
    <row r="161" spans="1:105" ht="30" customHeight="1">
      <c r="A161" s="195" t="s">
        <v>180</v>
      </c>
      <c r="B161" s="196"/>
      <c r="C161" s="196"/>
      <c r="D161" s="196"/>
      <c r="E161" s="196"/>
      <c r="F161" s="196"/>
      <c r="G161" s="197"/>
      <c r="H161" s="195" t="s">
        <v>234</v>
      </c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7"/>
      <c r="BT161" s="195" t="s">
        <v>264</v>
      </c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7"/>
      <c r="CJ161" s="195" t="s">
        <v>265</v>
      </c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7"/>
    </row>
    <row r="162" spans="1:105" s="21" customFormat="1" ht="12.75">
      <c r="A162" s="207">
        <v>1</v>
      </c>
      <c r="B162" s="207"/>
      <c r="C162" s="207"/>
      <c r="D162" s="207"/>
      <c r="E162" s="207"/>
      <c r="F162" s="207"/>
      <c r="G162" s="207"/>
      <c r="H162" s="207">
        <v>2</v>
      </c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7"/>
      <c r="BN162" s="207"/>
      <c r="BO162" s="207"/>
      <c r="BP162" s="207"/>
      <c r="BQ162" s="207"/>
      <c r="BR162" s="207"/>
      <c r="BS162" s="207"/>
      <c r="BT162" s="207">
        <v>3</v>
      </c>
      <c r="BU162" s="207"/>
      <c r="BV162" s="207"/>
      <c r="BW162" s="207"/>
      <c r="BX162" s="207"/>
      <c r="BY162" s="207"/>
      <c r="BZ162" s="207"/>
      <c r="CA162" s="207"/>
      <c r="CB162" s="207"/>
      <c r="CC162" s="207"/>
      <c r="CD162" s="207"/>
      <c r="CE162" s="207"/>
      <c r="CF162" s="207"/>
      <c r="CG162" s="207"/>
      <c r="CH162" s="207"/>
      <c r="CI162" s="207"/>
      <c r="CJ162" s="207">
        <v>4</v>
      </c>
      <c r="CK162" s="207"/>
      <c r="CL162" s="207"/>
      <c r="CM162" s="207"/>
      <c r="CN162" s="207"/>
      <c r="CO162" s="207"/>
      <c r="CP162" s="207"/>
      <c r="CQ162" s="207"/>
      <c r="CR162" s="207"/>
      <c r="CS162" s="207"/>
      <c r="CT162" s="207"/>
      <c r="CU162" s="207"/>
      <c r="CV162" s="207"/>
      <c r="CW162" s="207"/>
      <c r="CX162" s="207"/>
      <c r="CY162" s="207"/>
      <c r="CZ162" s="207"/>
      <c r="DA162" s="207"/>
    </row>
    <row r="163" spans="1:105" s="21" customFormat="1" ht="12.75">
      <c r="A163" s="215" t="s">
        <v>207</v>
      </c>
      <c r="B163" s="215"/>
      <c r="C163" s="215"/>
      <c r="D163" s="215"/>
      <c r="E163" s="215"/>
      <c r="F163" s="215"/>
      <c r="G163" s="215"/>
      <c r="H163" s="260" t="s">
        <v>488</v>
      </c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237"/>
      <c r="BH163" s="237"/>
      <c r="BI163" s="237"/>
      <c r="BJ163" s="237"/>
      <c r="BK163" s="237"/>
      <c r="BL163" s="237"/>
      <c r="BM163" s="237"/>
      <c r="BN163" s="237"/>
      <c r="BO163" s="237"/>
      <c r="BP163" s="237"/>
      <c r="BQ163" s="237"/>
      <c r="BR163" s="237"/>
      <c r="BS163" s="238"/>
      <c r="BT163" s="221">
        <v>1</v>
      </c>
      <c r="BU163" s="221"/>
      <c r="BV163" s="221"/>
      <c r="BW163" s="221"/>
      <c r="BX163" s="221"/>
      <c r="BY163" s="221"/>
      <c r="BZ163" s="221"/>
      <c r="CA163" s="221"/>
      <c r="CB163" s="221"/>
      <c r="CC163" s="221"/>
      <c r="CD163" s="221"/>
      <c r="CE163" s="221"/>
      <c r="CF163" s="221"/>
      <c r="CG163" s="221"/>
      <c r="CH163" s="221"/>
      <c r="CI163" s="221"/>
      <c r="CJ163" s="213">
        <v>10000</v>
      </c>
      <c r="CK163" s="213"/>
      <c r="CL163" s="213"/>
      <c r="CM163" s="213"/>
      <c r="CN163" s="213"/>
      <c r="CO163" s="213"/>
      <c r="CP163" s="213"/>
      <c r="CQ163" s="213"/>
      <c r="CR163" s="213"/>
      <c r="CS163" s="213"/>
      <c r="CT163" s="213"/>
      <c r="CU163" s="213"/>
      <c r="CV163" s="213"/>
      <c r="CW163" s="213"/>
      <c r="CX163" s="213"/>
      <c r="CY163" s="213"/>
      <c r="CZ163" s="213"/>
      <c r="DA163" s="213"/>
    </row>
    <row r="164" spans="1:105" s="21" customFormat="1" ht="12.75">
      <c r="A164" s="215" t="s">
        <v>215</v>
      </c>
      <c r="B164" s="215"/>
      <c r="C164" s="215"/>
      <c r="D164" s="215"/>
      <c r="E164" s="215"/>
      <c r="F164" s="215"/>
      <c r="G164" s="215"/>
      <c r="H164" s="260" t="s">
        <v>489</v>
      </c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37"/>
      <c r="BQ164" s="237"/>
      <c r="BR164" s="237"/>
      <c r="BS164" s="238"/>
      <c r="BT164" s="221">
        <v>2</v>
      </c>
      <c r="BU164" s="221"/>
      <c r="BV164" s="221"/>
      <c r="BW164" s="221"/>
      <c r="BX164" s="221"/>
      <c r="BY164" s="221"/>
      <c r="BZ164" s="221"/>
      <c r="CA164" s="221"/>
      <c r="CB164" s="221"/>
      <c r="CC164" s="221"/>
      <c r="CD164" s="221"/>
      <c r="CE164" s="221"/>
      <c r="CF164" s="221"/>
      <c r="CG164" s="221"/>
      <c r="CH164" s="221"/>
      <c r="CI164" s="221"/>
      <c r="CJ164" s="213">
        <v>120000</v>
      </c>
      <c r="CK164" s="213"/>
      <c r="CL164" s="213"/>
      <c r="CM164" s="213"/>
      <c r="CN164" s="213"/>
      <c r="CO164" s="213"/>
      <c r="CP164" s="213"/>
      <c r="CQ164" s="213"/>
      <c r="CR164" s="213"/>
      <c r="CS164" s="213"/>
      <c r="CT164" s="213"/>
      <c r="CU164" s="213"/>
      <c r="CV164" s="213"/>
      <c r="CW164" s="213"/>
      <c r="CX164" s="213"/>
      <c r="CY164" s="213"/>
      <c r="CZ164" s="213"/>
      <c r="DA164" s="213"/>
    </row>
    <row r="165" spans="1:105" s="21" customFormat="1" ht="12.75">
      <c r="A165" s="215" t="s">
        <v>226</v>
      </c>
      <c r="B165" s="215"/>
      <c r="C165" s="215"/>
      <c r="D165" s="215"/>
      <c r="E165" s="215"/>
      <c r="F165" s="215"/>
      <c r="G165" s="215"/>
      <c r="H165" s="260" t="s">
        <v>490</v>
      </c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237"/>
      <c r="BS165" s="238"/>
      <c r="BT165" s="221">
        <v>2</v>
      </c>
      <c r="BU165" s="221"/>
      <c r="BV165" s="221"/>
      <c r="BW165" s="221"/>
      <c r="BX165" s="221"/>
      <c r="BY165" s="221"/>
      <c r="BZ165" s="221"/>
      <c r="CA165" s="221"/>
      <c r="CB165" s="221"/>
      <c r="CC165" s="221"/>
      <c r="CD165" s="221"/>
      <c r="CE165" s="221"/>
      <c r="CF165" s="221"/>
      <c r="CG165" s="221"/>
      <c r="CH165" s="221"/>
      <c r="CI165" s="221"/>
      <c r="CJ165" s="213">
        <v>224888</v>
      </c>
      <c r="CK165" s="213"/>
      <c r="CL165" s="213"/>
      <c r="CM165" s="213"/>
      <c r="CN165" s="213"/>
      <c r="CO165" s="213"/>
      <c r="CP165" s="213"/>
      <c r="CQ165" s="213"/>
      <c r="CR165" s="213"/>
      <c r="CS165" s="213"/>
      <c r="CT165" s="213"/>
      <c r="CU165" s="213"/>
      <c r="CV165" s="213"/>
      <c r="CW165" s="213"/>
      <c r="CX165" s="213"/>
      <c r="CY165" s="213"/>
      <c r="CZ165" s="213"/>
      <c r="DA165" s="213"/>
    </row>
    <row r="166" spans="1:105" s="21" customFormat="1" ht="12.75">
      <c r="A166" s="215" t="s">
        <v>442</v>
      </c>
      <c r="B166" s="215"/>
      <c r="C166" s="215"/>
      <c r="D166" s="215"/>
      <c r="E166" s="215"/>
      <c r="F166" s="215"/>
      <c r="G166" s="215"/>
      <c r="H166" s="260" t="s">
        <v>491</v>
      </c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37"/>
      <c r="BP166" s="237"/>
      <c r="BQ166" s="237"/>
      <c r="BR166" s="237"/>
      <c r="BS166" s="238"/>
      <c r="BT166" s="221">
        <v>1</v>
      </c>
      <c r="BU166" s="221"/>
      <c r="BV166" s="221"/>
      <c r="BW166" s="221"/>
      <c r="BX166" s="221"/>
      <c r="BY166" s="221"/>
      <c r="BZ166" s="221"/>
      <c r="CA166" s="221"/>
      <c r="CB166" s="221"/>
      <c r="CC166" s="221"/>
      <c r="CD166" s="221"/>
      <c r="CE166" s="221"/>
      <c r="CF166" s="221"/>
      <c r="CG166" s="221"/>
      <c r="CH166" s="221"/>
      <c r="CI166" s="221"/>
      <c r="CJ166" s="213">
        <v>1900</v>
      </c>
      <c r="CK166" s="213"/>
      <c r="CL166" s="213"/>
      <c r="CM166" s="213"/>
      <c r="CN166" s="213"/>
      <c r="CO166" s="213"/>
      <c r="CP166" s="213"/>
      <c r="CQ166" s="213"/>
      <c r="CR166" s="213"/>
      <c r="CS166" s="213"/>
      <c r="CT166" s="213"/>
      <c r="CU166" s="213"/>
      <c r="CV166" s="213"/>
      <c r="CW166" s="213"/>
      <c r="CX166" s="213"/>
      <c r="CY166" s="213"/>
      <c r="CZ166" s="213"/>
      <c r="DA166" s="213"/>
    </row>
    <row r="167" spans="1:105" s="21" customFormat="1" ht="12.75">
      <c r="A167" s="215" t="s">
        <v>443</v>
      </c>
      <c r="B167" s="215"/>
      <c r="C167" s="215"/>
      <c r="D167" s="215"/>
      <c r="E167" s="215"/>
      <c r="F167" s="215"/>
      <c r="G167" s="215"/>
      <c r="H167" s="260" t="s">
        <v>492</v>
      </c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37"/>
      <c r="BP167" s="237"/>
      <c r="BQ167" s="237"/>
      <c r="BR167" s="237"/>
      <c r="BS167" s="238"/>
      <c r="BT167" s="221">
        <v>1</v>
      </c>
      <c r="BU167" s="221"/>
      <c r="BV167" s="221"/>
      <c r="BW167" s="221"/>
      <c r="BX167" s="221"/>
      <c r="BY167" s="221"/>
      <c r="BZ167" s="221"/>
      <c r="CA167" s="221"/>
      <c r="CB167" s="221"/>
      <c r="CC167" s="221"/>
      <c r="CD167" s="221"/>
      <c r="CE167" s="221"/>
      <c r="CF167" s="221"/>
      <c r="CG167" s="221"/>
      <c r="CH167" s="221"/>
      <c r="CI167" s="221"/>
      <c r="CJ167" s="213">
        <v>210000</v>
      </c>
      <c r="CK167" s="213"/>
      <c r="CL167" s="213"/>
      <c r="CM167" s="213"/>
      <c r="CN167" s="213"/>
      <c r="CO167" s="213"/>
      <c r="CP167" s="213"/>
      <c r="CQ167" s="213"/>
      <c r="CR167" s="213"/>
      <c r="CS167" s="213"/>
      <c r="CT167" s="213"/>
      <c r="CU167" s="213"/>
      <c r="CV167" s="213"/>
      <c r="CW167" s="213"/>
      <c r="CX167" s="213"/>
      <c r="CY167" s="213"/>
      <c r="CZ167" s="213"/>
      <c r="DA167" s="213"/>
    </row>
    <row r="168" spans="1:105" s="21" customFormat="1" ht="12.75">
      <c r="A168" s="215" t="s">
        <v>444</v>
      </c>
      <c r="B168" s="215"/>
      <c r="C168" s="215"/>
      <c r="D168" s="215"/>
      <c r="E168" s="215"/>
      <c r="F168" s="215"/>
      <c r="G168" s="215"/>
      <c r="H168" s="260" t="s">
        <v>493</v>
      </c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7"/>
      <c r="BQ168" s="237"/>
      <c r="BR168" s="237"/>
      <c r="BS168" s="238"/>
      <c r="BT168" s="221">
        <v>1</v>
      </c>
      <c r="BU168" s="221"/>
      <c r="BV168" s="221"/>
      <c r="BW168" s="221"/>
      <c r="BX168" s="221"/>
      <c r="BY168" s="221"/>
      <c r="BZ168" s="221"/>
      <c r="CA168" s="221"/>
      <c r="CB168" s="221"/>
      <c r="CC168" s="221"/>
      <c r="CD168" s="221"/>
      <c r="CE168" s="221"/>
      <c r="CF168" s="221"/>
      <c r="CG168" s="221"/>
      <c r="CH168" s="221"/>
      <c r="CI168" s="221"/>
      <c r="CJ168" s="213">
        <v>42000</v>
      </c>
      <c r="CK168" s="213"/>
      <c r="CL168" s="213"/>
      <c r="CM168" s="213"/>
      <c r="CN168" s="213"/>
      <c r="CO168" s="213"/>
      <c r="CP168" s="213"/>
      <c r="CQ168" s="213"/>
      <c r="CR168" s="213"/>
      <c r="CS168" s="213"/>
      <c r="CT168" s="213"/>
      <c r="CU168" s="213"/>
      <c r="CV168" s="213"/>
      <c r="CW168" s="213"/>
      <c r="CX168" s="213"/>
      <c r="CY168" s="213"/>
      <c r="CZ168" s="213"/>
      <c r="DA168" s="213"/>
    </row>
    <row r="169" spans="1:105" s="21" customFormat="1" ht="12.75">
      <c r="A169" s="215" t="s">
        <v>445</v>
      </c>
      <c r="B169" s="215"/>
      <c r="C169" s="215"/>
      <c r="D169" s="215"/>
      <c r="E169" s="215"/>
      <c r="F169" s="215"/>
      <c r="G169" s="215"/>
      <c r="H169" s="260" t="s">
        <v>494</v>
      </c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237"/>
      <c r="BQ169" s="237"/>
      <c r="BR169" s="237"/>
      <c r="BS169" s="238"/>
      <c r="BT169" s="221">
        <v>5</v>
      </c>
      <c r="BU169" s="221"/>
      <c r="BV169" s="221"/>
      <c r="BW169" s="221"/>
      <c r="BX169" s="221"/>
      <c r="BY169" s="221"/>
      <c r="BZ169" s="221"/>
      <c r="CA169" s="221"/>
      <c r="CB169" s="221"/>
      <c r="CC169" s="221"/>
      <c r="CD169" s="221"/>
      <c r="CE169" s="221"/>
      <c r="CF169" s="221"/>
      <c r="CG169" s="221"/>
      <c r="CH169" s="221"/>
      <c r="CI169" s="221"/>
      <c r="CJ169" s="213">
        <v>40000</v>
      </c>
      <c r="CK169" s="213"/>
      <c r="CL169" s="213"/>
      <c r="CM169" s="213"/>
      <c r="CN169" s="213"/>
      <c r="CO169" s="213"/>
      <c r="CP169" s="213"/>
      <c r="CQ169" s="213"/>
      <c r="CR169" s="213"/>
      <c r="CS169" s="213"/>
      <c r="CT169" s="213"/>
      <c r="CU169" s="213"/>
      <c r="CV169" s="213"/>
      <c r="CW169" s="213"/>
      <c r="CX169" s="213"/>
      <c r="CY169" s="213"/>
      <c r="CZ169" s="213"/>
      <c r="DA169" s="213"/>
    </row>
    <row r="170" spans="1:105" s="21" customFormat="1" ht="12.75">
      <c r="A170" s="215" t="s">
        <v>466</v>
      </c>
      <c r="B170" s="215"/>
      <c r="C170" s="215"/>
      <c r="D170" s="215"/>
      <c r="E170" s="215"/>
      <c r="F170" s="215"/>
      <c r="G170" s="215"/>
      <c r="H170" s="260" t="s">
        <v>495</v>
      </c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37"/>
      <c r="BP170" s="237"/>
      <c r="BQ170" s="237"/>
      <c r="BR170" s="237"/>
      <c r="BS170" s="238"/>
      <c r="BT170" s="221">
        <v>3</v>
      </c>
      <c r="BU170" s="221"/>
      <c r="BV170" s="221"/>
      <c r="BW170" s="221"/>
      <c r="BX170" s="221"/>
      <c r="BY170" s="221"/>
      <c r="BZ170" s="221"/>
      <c r="CA170" s="221"/>
      <c r="CB170" s="221"/>
      <c r="CC170" s="221"/>
      <c r="CD170" s="221"/>
      <c r="CE170" s="221"/>
      <c r="CF170" s="221"/>
      <c r="CG170" s="221"/>
      <c r="CH170" s="221"/>
      <c r="CI170" s="221"/>
      <c r="CJ170" s="213">
        <v>1654800</v>
      </c>
      <c r="CK170" s="213"/>
      <c r="CL170" s="213"/>
      <c r="CM170" s="213"/>
      <c r="CN170" s="213"/>
      <c r="CO170" s="213"/>
      <c r="CP170" s="213"/>
      <c r="CQ170" s="213"/>
      <c r="CR170" s="213"/>
      <c r="CS170" s="213"/>
      <c r="CT170" s="213"/>
      <c r="CU170" s="213"/>
      <c r="CV170" s="213"/>
      <c r="CW170" s="213"/>
      <c r="CX170" s="213"/>
      <c r="CY170" s="213"/>
      <c r="CZ170" s="213"/>
      <c r="DA170" s="213"/>
    </row>
    <row r="171" spans="1:105" ht="15" customHeight="1">
      <c r="A171" s="215" t="s">
        <v>468</v>
      </c>
      <c r="B171" s="215"/>
      <c r="C171" s="215"/>
      <c r="D171" s="215"/>
      <c r="E171" s="215"/>
      <c r="F171" s="215"/>
      <c r="G171" s="215"/>
      <c r="H171" s="260" t="s">
        <v>496</v>
      </c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7"/>
      <c r="BP171" s="237"/>
      <c r="BQ171" s="237"/>
      <c r="BR171" s="237"/>
      <c r="BS171" s="238"/>
      <c r="BT171" s="221">
        <v>1</v>
      </c>
      <c r="BU171" s="221"/>
      <c r="BV171" s="221"/>
      <c r="BW171" s="221"/>
      <c r="BX171" s="221"/>
      <c r="BY171" s="221"/>
      <c r="BZ171" s="221"/>
      <c r="CA171" s="221"/>
      <c r="CB171" s="221"/>
      <c r="CC171" s="221"/>
      <c r="CD171" s="221"/>
      <c r="CE171" s="221"/>
      <c r="CF171" s="221"/>
      <c r="CG171" s="221"/>
      <c r="CH171" s="221"/>
      <c r="CI171" s="221"/>
      <c r="CJ171" s="213">
        <v>296212</v>
      </c>
      <c r="CK171" s="213"/>
      <c r="CL171" s="213"/>
      <c r="CM171" s="213"/>
      <c r="CN171" s="213"/>
      <c r="CO171" s="213"/>
      <c r="CP171" s="213"/>
      <c r="CQ171" s="213"/>
      <c r="CR171" s="213"/>
      <c r="CS171" s="213"/>
      <c r="CT171" s="213"/>
      <c r="CU171" s="213"/>
      <c r="CV171" s="213"/>
      <c r="CW171" s="213"/>
      <c r="CX171" s="213"/>
      <c r="CY171" s="213"/>
      <c r="CZ171" s="213"/>
      <c r="DA171" s="213"/>
    </row>
    <row r="172" spans="1:105" ht="15" customHeight="1">
      <c r="A172" s="215" t="s">
        <v>470</v>
      </c>
      <c r="B172" s="215"/>
      <c r="C172" s="215"/>
      <c r="D172" s="215"/>
      <c r="E172" s="215"/>
      <c r="F172" s="215"/>
      <c r="G172" s="215"/>
      <c r="H172" s="260" t="s">
        <v>494</v>
      </c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8"/>
      <c r="BT172" s="221">
        <v>1</v>
      </c>
      <c r="BU172" s="221"/>
      <c r="BV172" s="221"/>
      <c r="BW172" s="221"/>
      <c r="BX172" s="221"/>
      <c r="BY172" s="221"/>
      <c r="BZ172" s="221"/>
      <c r="CA172" s="221"/>
      <c r="CB172" s="221"/>
      <c r="CC172" s="221"/>
      <c r="CD172" s="221"/>
      <c r="CE172" s="221"/>
      <c r="CF172" s="221"/>
      <c r="CG172" s="221"/>
      <c r="CH172" s="221"/>
      <c r="CI172" s="221"/>
      <c r="CJ172" s="213">
        <v>50000</v>
      </c>
      <c r="CK172" s="213"/>
      <c r="CL172" s="213"/>
      <c r="CM172" s="213"/>
      <c r="CN172" s="213"/>
      <c r="CO172" s="213"/>
      <c r="CP172" s="213"/>
      <c r="CQ172" s="213"/>
      <c r="CR172" s="213"/>
      <c r="CS172" s="213"/>
      <c r="CT172" s="213"/>
      <c r="CU172" s="213"/>
      <c r="CV172" s="213"/>
      <c r="CW172" s="213"/>
      <c r="CX172" s="213"/>
      <c r="CY172" s="213"/>
      <c r="CZ172" s="213"/>
      <c r="DA172" s="213"/>
    </row>
    <row r="173" spans="1:105" ht="15" customHeight="1">
      <c r="A173" s="215"/>
      <c r="B173" s="215"/>
      <c r="C173" s="215"/>
      <c r="D173" s="215"/>
      <c r="E173" s="215"/>
      <c r="F173" s="215"/>
      <c r="G173" s="215"/>
      <c r="H173" s="270" t="s">
        <v>191</v>
      </c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1"/>
      <c r="AU173" s="271"/>
      <c r="AV173" s="271"/>
      <c r="AW173" s="271"/>
      <c r="AX173" s="271"/>
      <c r="AY173" s="271"/>
      <c r="AZ173" s="271"/>
      <c r="BA173" s="271"/>
      <c r="BB173" s="271"/>
      <c r="BC173" s="271"/>
      <c r="BD173" s="271"/>
      <c r="BE173" s="271"/>
      <c r="BF173" s="271"/>
      <c r="BG173" s="271"/>
      <c r="BH173" s="271"/>
      <c r="BI173" s="271"/>
      <c r="BJ173" s="271"/>
      <c r="BK173" s="271"/>
      <c r="BL173" s="271"/>
      <c r="BM173" s="271"/>
      <c r="BN173" s="271"/>
      <c r="BO173" s="271"/>
      <c r="BP173" s="271"/>
      <c r="BQ173" s="271"/>
      <c r="BR173" s="271"/>
      <c r="BS173" s="272"/>
      <c r="BT173" s="221" t="s">
        <v>192</v>
      </c>
      <c r="BU173" s="221"/>
      <c r="BV173" s="221"/>
      <c r="BW173" s="221"/>
      <c r="BX173" s="221"/>
      <c r="BY173" s="221"/>
      <c r="BZ173" s="221"/>
      <c r="CA173" s="221"/>
      <c r="CB173" s="221"/>
      <c r="CC173" s="221"/>
      <c r="CD173" s="221"/>
      <c r="CE173" s="221"/>
      <c r="CF173" s="221"/>
      <c r="CG173" s="221"/>
      <c r="CH173" s="221"/>
      <c r="CI173" s="221"/>
      <c r="CJ173" s="217">
        <f>SUM(CJ163:DA172)</f>
        <v>2649800</v>
      </c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</row>
    <row r="175" spans="1:105" s="24" customFormat="1" ht="28.5" customHeight="1">
      <c r="A175" s="236" t="s">
        <v>266</v>
      </c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</row>
    <row r="176" ht="10.5" customHeight="1"/>
    <row r="177" spans="1:105" s="27" customFormat="1" ht="30" customHeight="1">
      <c r="A177" s="195" t="s">
        <v>180</v>
      </c>
      <c r="B177" s="196"/>
      <c r="C177" s="196"/>
      <c r="D177" s="196"/>
      <c r="E177" s="196"/>
      <c r="F177" s="196"/>
      <c r="G177" s="197"/>
      <c r="H177" s="195" t="s">
        <v>234</v>
      </c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7"/>
      <c r="BD177" s="195" t="s">
        <v>256</v>
      </c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7"/>
      <c r="BT177" s="195" t="s">
        <v>267</v>
      </c>
      <c r="BU177" s="196"/>
      <c r="BV177" s="196"/>
      <c r="BW177" s="196"/>
      <c r="BX177" s="196"/>
      <c r="BY177" s="196"/>
      <c r="BZ177" s="196"/>
      <c r="CA177" s="196"/>
      <c r="CB177" s="196"/>
      <c r="CC177" s="196"/>
      <c r="CD177" s="196"/>
      <c r="CE177" s="196"/>
      <c r="CF177" s="196"/>
      <c r="CG177" s="196"/>
      <c r="CH177" s="196"/>
      <c r="CI177" s="197"/>
      <c r="CJ177" s="195" t="s">
        <v>268</v>
      </c>
      <c r="CK177" s="196"/>
      <c r="CL177" s="196"/>
      <c r="CM177" s="196"/>
      <c r="CN177" s="196"/>
      <c r="CO177" s="196"/>
      <c r="CP177" s="196"/>
      <c r="CQ177" s="196"/>
      <c r="CR177" s="196"/>
      <c r="CS177" s="196"/>
      <c r="CT177" s="196"/>
      <c r="CU177" s="196"/>
      <c r="CV177" s="196"/>
      <c r="CW177" s="196"/>
      <c r="CX177" s="196"/>
      <c r="CY177" s="196"/>
      <c r="CZ177" s="196"/>
      <c r="DA177" s="197"/>
    </row>
    <row r="178" spans="1:105" s="28" customFormat="1" ht="12.75">
      <c r="A178" s="207"/>
      <c r="B178" s="207"/>
      <c r="C178" s="207"/>
      <c r="D178" s="207"/>
      <c r="E178" s="207"/>
      <c r="F178" s="207"/>
      <c r="G178" s="207"/>
      <c r="H178" s="207">
        <v>1</v>
      </c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>
        <v>2</v>
      </c>
      <c r="BE178" s="207"/>
      <c r="BF178" s="207"/>
      <c r="BG178" s="207"/>
      <c r="BH178" s="207"/>
      <c r="BI178" s="207"/>
      <c r="BJ178" s="207"/>
      <c r="BK178" s="207"/>
      <c r="BL178" s="207"/>
      <c r="BM178" s="207"/>
      <c r="BN178" s="207"/>
      <c r="BO178" s="207"/>
      <c r="BP178" s="207"/>
      <c r="BQ178" s="207"/>
      <c r="BR178" s="207"/>
      <c r="BS178" s="207"/>
      <c r="BT178" s="207">
        <v>3</v>
      </c>
      <c r="BU178" s="207"/>
      <c r="BV178" s="207"/>
      <c r="BW178" s="207"/>
      <c r="BX178" s="207"/>
      <c r="BY178" s="207"/>
      <c r="BZ178" s="207"/>
      <c r="CA178" s="207"/>
      <c r="CB178" s="207"/>
      <c r="CC178" s="207"/>
      <c r="CD178" s="207"/>
      <c r="CE178" s="207"/>
      <c r="CF178" s="207"/>
      <c r="CG178" s="207"/>
      <c r="CH178" s="207"/>
      <c r="CI178" s="207"/>
      <c r="CJ178" s="207">
        <v>4</v>
      </c>
      <c r="CK178" s="207"/>
      <c r="CL178" s="207"/>
      <c r="CM178" s="207"/>
      <c r="CN178" s="207"/>
      <c r="CO178" s="207"/>
      <c r="CP178" s="207"/>
      <c r="CQ178" s="207"/>
      <c r="CR178" s="207"/>
      <c r="CS178" s="207"/>
      <c r="CT178" s="207"/>
      <c r="CU178" s="207"/>
      <c r="CV178" s="207"/>
      <c r="CW178" s="207"/>
      <c r="CX178" s="207"/>
      <c r="CY178" s="207"/>
      <c r="CZ178" s="207"/>
      <c r="DA178" s="207"/>
    </row>
    <row r="179" spans="1:105" s="28" customFormat="1" ht="12.75">
      <c r="A179" s="215" t="s">
        <v>207</v>
      </c>
      <c r="B179" s="215"/>
      <c r="C179" s="215"/>
      <c r="D179" s="215"/>
      <c r="E179" s="215"/>
      <c r="F179" s="215"/>
      <c r="G179" s="215"/>
      <c r="H179" s="216" t="s">
        <v>497</v>
      </c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21">
        <v>568.65</v>
      </c>
      <c r="BE179" s="221"/>
      <c r="BF179" s="221"/>
      <c r="BG179" s="221"/>
      <c r="BH179" s="221"/>
      <c r="BI179" s="221"/>
      <c r="BJ179" s="221"/>
      <c r="BK179" s="221"/>
      <c r="BL179" s="221"/>
      <c r="BM179" s="221"/>
      <c r="BN179" s="221"/>
      <c r="BO179" s="221"/>
      <c r="BP179" s="221"/>
      <c r="BQ179" s="221"/>
      <c r="BR179" s="221"/>
      <c r="BS179" s="221"/>
      <c r="BT179" s="221">
        <v>67.3</v>
      </c>
      <c r="BU179" s="221"/>
      <c r="BV179" s="221"/>
      <c r="BW179" s="221"/>
      <c r="BX179" s="221"/>
      <c r="BY179" s="221"/>
      <c r="BZ179" s="221"/>
      <c r="CA179" s="221"/>
      <c r="CB179" s="221"/>
      <c r="CC179" s="221"/>
      <c r="CD179" s="221"/>
      <c r="CE179" s="221"/>
      <c r="CF179" s="221"/>
      <c r="CG179" s="221"/>
      <c r="CH179" s="221"/>
      <c r="CI179" s="221"/>
      <c r="CJ179" s="273">
        <v>45000</v>
      </c>
      <c r="CK179" s="273"/>
      <c r="CL179" s="273"/>
      <c r="CM179" s="273"/>
      <c r="CN179" s="273"/>
      <c r="CO179" s="273"/>
      <c r="CP179" s="273"/>
      <c r="CQ179" s="273"/>
      <c r="CR179" s="273"/>
      <c r="CS179" s="273"/>
      <c r="CT179" s="273"/>
      <c r="CU179" s="273"/>
      <c r="CV179" s="273"/>
      <c r="CW179" s="273"/>
      <c r="CX179" s="273"/>
      <c r="CY179" s="273"/>
      <c r="CZ179" s="273"/>
      <c r="DA179" s="273"/>
    </row>
    <row r="180" spans="1:105" s="28" customFormat="1" ht="12.75">
      <c r="A180" s="215" t="s">
        <v>207</v>
      </c>
      <c r="B180" s="215"/>
      <c r="C180" s="215"/>
      <c r="D180" s="215"/>
      <c r="E180" s="215"/>
      <c r="F180" s="215"/>
      <c r="G180" s="215"/>
      <c r="H180" s="216" t="s">
        <v>498</v>
      </c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21">
        <v>15000</v>
      </c>
      <c r="BE180" s="221"/>
      <c r="BF180" s="221"/>
      <c r="BG180" s="221"/>
      <c r="BH180" s="221"/>
      <c r="BI180" s="221"/>
      <c r="BJ180" s="221"/>
      <c r="BK180" s="221"/>
      <c r="BL180" s="221"/>
      <c r="BM180" s="221"/>
      <c r="BN180" s="221"/>
      <c r="BO180" s="221"/>
      <c r="BP180" s="221"/>
      <c r="BQ180" s="221"/>
      <c r="BR180" s="221"/>
      <c r="BS180" s="221"/>
      <c r="BT180" s="221">
        <v>10</v>
      </c>
      <c r="BU180" s="221"/>
      <c r="BV180" s="221"/>
      <c r="BW180" s="221"/>
      <c r="BX180" s="221"/>
      <c r="BY180" s="221"/>
      <c r="BZ180" s="221"/>
      <c r="CA180" s="221"/>
      <c r="CB180" s="221"/>
      <c r="CC180" s="221"/>
      <c r="CD180" s="221"/>
      <c r="CE180" s="221"/>
      <c r="CF180" s="221"/>
      <c r="CG180" s="221"/>
      <c r="CH180" s="221"/>
      <c r="CI180" s="221"/>
      <c r="CJ180" s="273">
        <v>150000</v>
      </c>
      <c r="CK180" s="273"/>
      <c r="CL180" s="273"/>
      <c r="CM180" s="273"/>
      <c r="CN180" s="273"/>
      <c r="CO180" s="273"/>
      <c r="CP180" s="273"/>
      <c r="CQ180" s="273"/>
      <c r="CR180" s="273"/>
      <c r="CS180" s="273"/>
      <c r="CT180" s="273"/>
      <c r="CU180" s="273"/>
      <c r="CV180" s="273"/>
      <c r="CW180" s="273"/>
      <c r="CX180" s="273"/>
      <c r="CY180" s="273"/>
      <c r="CZ180" s="273"/>
      <c r="DA180" s="273"/>
    </row>
    <row r="181" spans="1:105" s="28" customFormat="1" ht="12.75" customHeight="1">
      <c r="A181" s="215" t="s">
        <v>215</v>
      </c>
      <c r="B181" s="215"/>
      <c r="C181" s="215"/>
      <c r="D181" s="215"/>
      <c r="E181" s="215"/>
      <c r="F181" s="215"/>
      <c r="G181" s="215"/>
      <c r="H181" s="216" t="s">
        <v>499</v>
      </c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21">
        <v>50</v>
      </c>
      <c r="BE181" s="221"/>
      <c r="BF181" s="221"/>
      <c r="BG181" s="221"/>
      <c r="BH181" s="221"/>
      <c r="BI181" s="221"/>
      <c r="BJ181" s="221"/>
      <c r="BK181" s="221"/>
      <c r="BL181" s="221"/>
      <c r="BM181" s="221"/>
      <c r="BN181" s="221"/>
      <c r="BO181" s="221"/>
      <c r="BP181" s="221"/>
      <c r="BQ181" s="221"/>
      <c r="BR181" s="221"/>
      <c r="BS181" s="221"/>
      <c r="BT181" s="221">
        <v>416</v>
      </c>
      <c r="BU181" s="221"/>
      <c r="BV181" s="221"/>
      <c r="BW181" s="221"/>
      <c r="BX181" s="221"/>
      <c r="BY181" s="221"/>
      <c r="BZ181" s="221"/>
      <c r="CA181" s="221"/>
      <c r="CB181" s="221"/>
      <c r="CC181" s="221"/>
      <c r="CD181" s="221"/>
      <c r="CE181" s="221"/>
      <c r="CF181" s="221"/>
      <c r="CG181" s="221"/>
      <c r="CH181" s="221"/>
      <c r="CI181" s="221"/>
      <c r="CJ181" s="213">
        <f>SUM(BD181*BT181)</f>
        <v>20800</v>
      </c>
      <c r="CK181" s="213"/>
      <c r="CL181" s="213"/>
      <c r="CM181" s="213"/>
      <c r="CN181" s="213"/>
      <c r="CO181" s="213"/>
      <c r="CP181" s="213"/>
      <c r="CQ181" s="213"/>
      <c r="CR181" s="213"/>
      <c r="CS181" s="213"/>
      <c r="CT181" s="213"/>
      <c r="CU181" s="213"/>
      <c r="CV181" s="213"/>
      <c r="CW181" s="213"/>
      <c r="CX181" s="213"/>
      <c r="CY181" s="213"/>
      <c r="CZ181" s="213"/>
      <c r="DA181" s="213"/>
    </row>
    <row r="182" spans="1:105" s="28" customFormat="1" ht="12.75" customHeight="1">
      <c r="A182" s="215" t="s">
        <v>226</v>
      </c>
      <c r="B182" s="215"/>
      <c r="C182" s="215"/>
      <c r="D182" s="215"/>
      <c r="E182" s="215"/>
      <c r="F182" s="215"/>
      <c r="G182" s="215"/>
      <c r="H182" s="216" t="s">
        <v>500</v>
      </c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21">
        <v>1800</v>
      </c>
      <c r="BE182" s="221"/>
      <c r="BF182" s="221"/>
      <c r="BG182" s="221"/>
      <c r="BH182" s="221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21"/>
      <c r="BS182" s="221"/>
      <c r="BT182" s="221">
        <v>110</v>
      </c>
      <c r="BU182" s="221"/>
      <c r="BV182" s="221"/>
      <c r="BW182" s="221"/>
      <c r="BX182" s="221"/>
      <c r="BY182" s="221"/>
      <c r="BZ182" s="221"/>
      <c r="CA182" s="221"/>
      <c r="CB182" s="221"/>
      <c r="CC182" s="221"/>
      <c r="CD182" s="221"/>
      <c r="CE182" s="221"/>
      <c r="CF182" s="221"/>
      <c r="CG182" s="221"/>
      <c r="CH182" s="221"/>
      <c r="CI182" s="221"/>
      <c r="CJ182" s="273">
        <f>SUM(BD182*BT182)</f>
        <v>198000</v>
      </c>
      <c r="CK182" s="273"/>
      <c r="CL182" s="273"/>
      <c r="CM182" s="273"/>
      <c r="CN182" s="273"/>
      <c r="CO182" s="273"/>
      <c r="CP182" s="273"/>
      <c r="CQ182" s="273"/>
      <c r="CR182" s="273"/>
      <c r="CS182" s="273"/>
      <c r="CT182" s="273"/>
      <c r="CU182" s="273"/>
      <c r="CV182" s="273"/>
      <c r="CW182" s="273"/>
      <c r="CX182" s="273"/>
      <c r="CY182" s="273"/>
      <c r="CZ182" s="273"/>
      <c r="DA182" s="273"/>
    </row>
    <row r="183" spans="1:105" s="28" customFormat="1" ht="12.75" customHeight="1">
      <c r="A183" s="215" t="s">
        <v>442</v>
      </c>
      <c r="B183" s="215"/>
      <c r="C183" s="215"/>
      <c r="D183" s="215"/>
      <c r="E183" s="215"/>
      <c r="F183" s="215"/>
      <c r="G183" s="215"/>
      <c r="H183" s="216" t="s">
        <v>501</v>
      </c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21">
        <v>4</v>
      </c>
      <c r="BE183" s="221"/>
      <c r="BF183" s="221"/>
      <c r="BG183" s="221"/>
      <c r="BH183" s="221"/>
      <c r="BI183" s="221"/>
      <c r="BJ183" s="221"/>
      <c r="BK183" s="221"/>
      <c r="BL183" s="221"/>
      <c r="BM183" s="221"/>
      <c r="BN183" s="221"/>
      <c r="BO183" s="221"/>
      <c r="BP183" s="221"/>
      <c r="BQ183" s="221"/>
      <c r="BR183" s="221"/>
      <c r="BS183" s="221"/>
      <c r="BT183" s="221">
        <v>900</v>
      </c>
      <c r="BU183" s="221"/>
      <c r="BV183" s="221"/>
      <c r="BW183" s="221"/>
      <c r="BX183" s="221"/>
      <c r="BY183" s="221"/>
      <c r="BZ183" s="221"/>
      <c r="CA183" s="221"/>
      <c r="CB183" s="221"/>
      <c r="CC183" s="221"/>
      <c r="CD183" s="221"/>
      <c r="CE183" s="221"/>
      <c r="CF183" s="221"/>
      <c r="CG183" s="221"/>
      <c r="CH183" s="221"/>
      <c r="CI183" s="221"/>
      <c r="CJ183" s="213">
        <f>SUM(BD183*BT183)</f>
        <v>3600</v>
      </c>
      <c r="CK183" s="213"/>
      <c r="CL183" s="213"/>
      <c r="CM183" s="213"/>
      <c r="CN183" s="213"/>
      <c r="CO183" s="213"/>
      <c r="CP183" s="213"/>
      <c r="CQ183" s="213"/>
      <c r="CR183" s="213"/>
      <c r="CS183" s="213"/>
      <c r="CT183" s="213"/>
      <c r="CU183" s="213"/>
      <c r="CV183" s="213"/>
      <c r="CW183" s="213"/>
      <c r="CX183" s="213"/>
      <c r="CY183" s="213"/>
      <c r="CZ183" s="213"/>
      <c r="DA183" s="213"/>
    </row>
    <row r="184" spans="1:105" s="28" customFormat="1" ht="12.75" customHeight="1">
      <c r="A184" s="215" t="s">
        <v>443</v>
      </c>
      <c r="B184" s="215"/>
      <c r="C184" s="215"/>
      <c r="D184" s="215"/>
      <c r="E184" s="215"/>
      <c r="F184" s="215"/>
      <c r="G184" s="215"/>
      <c r="H184" s="216" t="s">
        <v>502</v>
      </c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21">
        <v>200</v>
      </c>
      <c r="BE184" s="221"/>
      <c r="BF184" s="221"/>
      <c r="BG184" s="221"/>
      <c r="BH184" s="221"/>
      <c r="BI184" s="221"/>
      <c r="BJ184" s="221"/>
      <c r="BK184" s="221"/>
      <c r="BL184" s="221"/>
      <c r="BM184" s="221"/>
      <c r="BN184" s="221"/>
      <c r="BO184" s="221"/>
      <c r="BP184" s="221"/>
      <c r="BQ184" s="221"/>
      <c r="BR184" s="221"/>
      <c r="BS184" s="221"/>
      <c r="BT184" s="221">
        <v>150</v>
      </c>
      <c r="BU184" s="221"/>
      <c r="BV184" s="221"/>
      <c r="BW184" s="221"/>
      <c r="BX184" s="221"/>
      <c r="BY184" s="221"/>
      <c r="BZ184" s="221"/>
      <c r="CA184" s="221"/>
      <c r="CB184" s="221"/>
      <c r="CC184" s="221"/>
      <c r="CD184" s="221"/>
      <c r="CE184" s="221"/>
      <c r="CF184" s="221"/>
      <c r="CG184" s="221"/>
      <c r="CH184" s="221"/>
      <c r="CI184" s="221"/>
      <c r="CJ184" s="273">
        <v>30000</v>
      </c>
      <c r="CK184" s="273"/>
      <c r="CL184" s="273"/>
      <c r="CM184" s="273"/>
      <c r="CN184" s="273"/>
      <c r="CO184" s="273"/>
      <c r="CP184" s="273"/>
      <c r="CQ184" s="273"/>
      <c r="CR184" s="273"/>
      <c r="CS184" s="273"/>
      <c r="CT184" s="273"/>
      <c r="CU184" s="273"/>
      <c r="CV184" s="273"/>
      <c r="CW184" s="273"/>
      <c r="CX184" s="273"/>
      <c r="CY184" s="273"/>
      <c r="CZ184" s="273"/>
      <c r="DA184" s="273"/>
    </row>
    <row r="185" spans="1:105" s="28" customFormat="1" ht="12.75" customHeight="1">
      <c r="A185" s="215" t="s">
        <v>444</v>
      </c>
      <c r="B185" s="215"/>
      <c r="C185" s="215"/>
      <c r="D185" s="215"/>
      <c r="E185" s="215"/>
      <c r="F185" s="215"/>
      <c r="G185" s="215"/>
      <c r="H185" s="216" t="s">
        <v>503</v>
      </c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21">
        <v>542</v>
      </c>
      <c r="BE185" s="221"/>
      <c r="BF185" s="221"/>
      <c r="BG185" s="221"/>
      <c r="BH185" s="221"/>
      <c r="BI185" s="221"/>
      <c r="BJ185" s="221"/>
      <c r="BK185" s="221"/>
      <c r="BL185" s="221"/>
      <c r="BM185" s="221"/>
      <c r="BN185" s="221"/>
      <c r="BO185" s="221"/>
      <c r="BP185" s="221"/>
      <c r="BQ185" s="221"/>
      <c r="BR185" s="221"/>
      <c r="BS185" s="221"/>
      <c r="BT185" s="221">
        <v>96</v>
      </c>
      <c r="BU185" s="221"/>
      <c r="BV185" s="221"/>
      <c r="BW185" s="221"/>
      <c r="BX185" s="221"/>
      <c r="BY185" s="221"/>
      <c r="BZ185" s="221"/>
      <c r="CA185" s="221"/>
      <c r="CB185" s="221"/>
      <c r="CC185" s="221"/>
      <c r="CD185" s="221"/>
      <c r="CE185" s="221"/>
      <c r="CF185" s="221"/>
      <c r="CG185" s="221"/>
      <c r="CH185" s="221"/>
      <c r="CI185" s="221"/>
      <c r="CJ185" s="273">
        <v>52000</v>
      </c>
      <c r="CK185" s="273"/>
      <c r="CL185" s="273"/>
      <c r="CM185" s="273"/>
      <c r="CN185" s="273"/>
      <c r="CO185" s="273"/>
      <c r="CP185" s="273"/>
      <c r="CQ185" s="273"/>
      <c r="CR185" s="273"/>
      <c r="CS185" s="273"/>
      <c r="CT185" s="273"/>
      <c r="CU185" s="273"/>
      <c r="CV185" s="273"/>
      <c r="CW185" s="273"/>
      <c r="CX185" s="273"/>
      <c r="CY185" s="273"/>
      <c r="CZ185" s="273"/>
      <c r="DA185" s="273"/>
    </row>
    <row r="186" spans="1:105" s="28" customFormat="1" ht="12.75" customHeight="1">
      <c r="A186" s="215" t="s">
        <v>445</v>
      </c>
      <c r="B186" s="215"/>
      <c r="C186" s="215"/>
      <c r="D186" s="215"/>
      <c r="E186" s="215"/>
      <c r="F186" s="215"/>
      <c r="G186" s="215"/>
      <c r="H186" s="216" t="s">
        <v>504</v>
      </c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21">
        <v>64</v>
      </c>
      <c r="BE186" s="221"/>
      <c r="BF186" s="221"/>
      <c r="BG186" s="221"/>
      <c r="BH186" s="221"/>
      <c r="BI186" s="221"/>
      <c r="BJ186" s="221"/>
      <c r="BK186" s="221"/>
      <c r="BL186" s="221"/>
      <c r="BM186" s="221"/>
      <c r="BN186" s="221"/>
      <c r="BO186" s="221"/>
      <c r="BP186" s="221"/>
      <c r="BQ186" s="221"/>
      <c r="BR186" s="221"/>
      <c r="BS186" s="221"/>
      <c r="BT186" s="221">
        <v>100</v>
      </c>
      <c r="BU186" s="221"/>
      <c r="BV186" s="221"/>
      <c r="BW186" s="221"/>
      <c r="BX186" s="221"/>
      <c r="BY186" s="221"/>
      <c r="BZ186" s="221"/>
      <c r="CA186" s="221"/>
      <c r="CB186" s="221"/>
      <c r="CC186" s="221"/>
      <c r="CD186" s="221"/>
      <c r="CE186" s="221"/>
      <c r="CF186" s="221"/>
      <c r="CG186" s="221"/>
      <c r="CH186" s="221"/>
      <c r="CI186" s="221"/>
      <c r="CJ186" s="213">
        <v>6378</v>
      </c>
      <c r="CK186" s="213"/>
      <c r="CL186" s="213"/>
      <c r="CM186" s="213"/>
      <c r="CN186" s="213"/>
      <c r="CO186" s="213"/>
      <c r="CP186" s="213"/>
      <c r="CQ186" s="213"/>
      <c r="CR186" s="213"/>
      <c r="CS186" s="213"/>
      <c r="CT186" s="213"/>
      <c r="CU186" s="213"/>
      <c r="CV186" s="213"/>
      <c r="CW186" s="213"/>
      <c r="CX186" s="213"/>
      <c r="CY186" s="213"/>
      <c r="CZ186" s="213"/>
      <c r="DA186" s="213"/>
    </row>
    <row r="187" spans="1:105" s="29" customFormat="1" ht="15" customHeight="1">
      <c r="A187" s="215" t="s">
        <v>466</v>
      </c>
      <c r="B187" s="215"/>
      <c r="C187" s="215"/>
      <c r="D187" s="215"/>
      <c r="E187" s="215"/>
      <c r="F187" s="215"/>
      <c r="G187" s="215"/>
      <c r="H187" s="216" t="s">
        <v>505</v>
      </c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21">
        <v>22</v>
      </c>
      <c r="BE187" s="221"/>
      <c r="BF187" s="221"/>
      <c r="BG187" s="221"/>
      <c r="BH187" s="221"/>
      <c r="BI187" s="221"/>
      <c r="BJ187" s="221"/>
      <c r="BK187" s="221"/>
      <c r="BL187" s="221"/>
      <c r="BM187" s="221"/>
      <c r="BN187" s="221"/>
      <c r="BO187" s="221"/>
      <c r="BP187" s="221"/>
      <c r="BQ187" s="221"/>
      <c r="BR187" s="221"/>
      <c r="BS187" s="221"/>
      <c r="BT187" s="221">
        <v>5064.64</v>
      </c>
      <c r="BU187" s="221"/>
      <c r="BV187" s="221"/>
      <c r="BW187" s="221"/>
      <c r="BX187" s="221"/>
      <c r="BY187" s="221"/>
      <c r="BZ187" s="221"/>
      <c r="CA187" s="221"/>
      <c r="CB187" s="221"/>
      <c r="CC187" s="221"/>
      <c r="CD187" s="221"/>
      <c r="CE187" s="221"/>
      <c r="CF187" s="221"/>
      <c r="CG187" s="221"/>
      <c r="CH187" s="221"/>
      <c r="CI187" s="221"/>
      <c r="CJ187" s="213">
        <v>111422</v>
      </c>
      <c r="CK187" s="213"/>
      <c r="CL187" s="213"/>
      <c r="CM187" s="213"/>
      <c r="CN187" s="213"/>
      <c r="CO187" s="213"/>
      <c r="CP187" s="213"/>
      <c r="CQ187" s="213"/>
      <c r="CR187" s="213"/>
      <c r="CS187" s="213"/>
      <c r="CT187" s="213"/>
      <c r="CU187" s="213"/>
      <c r="CV187" s="213"/>
      <c r="CW187" s="213"/>
      <c r="CX187" s="213"/>
      <c r="CY187" s="213"/>
      <c r="CZ187" s="213"/>
      <c r="DA187" s="213"/>
    </row>
    <row r="188" spans="1:105" s="29" customFormat="1" ht="15" customHeight="1">
      <c r="A188" s="257"/>
      <c r="B188" s="258"/>
      <c r="C188" s="258"/>
      <c r="D188" s="258"/>
      <c r="E188" s="258"/>
      <c r="F188" s="258"/>
      <c r="G188" s="259"/>
      <c r="H188" s="260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8"/>
      <c r="BD188" s="261"/>
      <c r="BE188" s="262"/>
      <c r="BF188" s="262"/>
      <c r="BG188" s="262"/>
      <c r="BH188" s="262"/>
      <c r="BI188" s="262"/>
      <c r="BJ188" s="262"/>
      <c r="BK188" s="262"/>
      <c r="BL188" s="262"/>
      <c r="BM188" s="262"/>
      <c r="BN188" s="262"/>
      <c r="BO188" s="262"/>
      <c r="BP188" s="262"/>
      <c r="BQ188" s="262"/>
      <c r="BR188" s="262"/>
      <c r="BS188" s="263"/>
      <c r="BT188" s="261"/>
      <c r="BU188" s="262"/>
      <c r="BV188" s="262"/>
      <c r="BW188" s="262"/>
      <c r="BX188" s="262"/>
      <c r="BY188" s="262"/>
      <c r="BZ188" s="262"/>
      <c r="CA188" s="262"/>
      <c r="CB188" s="262"/>
      <c r="CC188" s="262"/>
      <c r="CD188" s="262"/>
      <c r="CE188" s="262"/>
      <c r="CF188" s="262"/>
      <c r="CG188" s="262"/>
      <c r="CH188" s="262"/>
      <c r="CI188" s="263"/>
      <c r="CJ188" s="264"/>
      <c r="CK188" s="265"/>
      <c r="CL188" s="265"/>
      <c r="CM188" s="265"/>
      <c r="CN188" s="265"/>
      <c r="CO188" s="265"/>
      <c r="CP188" s="265"/>
      <c r="CQ188" s="265"/>
      <c r="CR188" s="265"/>
      <c r="CS188" s="265"/>
      <c r="CT188" s="265"/>
      <c r="CU188" s="265"/>
      <c r="CV188" s="265"/>
      <c r="CW188" s="265"/>
      <c r="CX188" s="265"/>
      <c r="CY188" s="265"/>
      <c r="CZ188" s="265"/>
      <c r="DA188" s="266"/>
    </row>
    <row r="189" spans="1:105" s="29" customFormat="1" ht="15" customHeight="1">
      <c r="A189" s="257"/>
      <c r="B189" s="258"/>
      <c r="C189" s="258"/>
      <c r="D189" s="258"/>
      <c r="E189" s="258"/>
      <c r="F189" s="258"/>
      <c r="G189" s="259"/>
      <c r="H189" s="218" t="s">
        <v>191</v>
      </c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20"/>
      <c r="BD189" s="261"/>
      <c r="BE189" s="262"/>
      <c r="BF189" s="262"/>
      <c r="BG189" s="262"/>
      <c r="BH189" s="262"/>
      <c r="BI189" s="262"/>
      <c r="BJ189" s="262"/>
      <c r="BK189" s="262"/>
      <c r="BL189" s="262"/>
      <c r="BM189" s="262"/>
      <c r="BN189" s="262"/>
      <c r="BO189" s="262"/>
      <c r="BP189" s="262"/>
      <c r="BQ189" s="262"/>
      <c r="BR189" s="262"/>
      <c r="BS189" s="263"/>
      <c r="BT189" s="261" t="s">
        <v>192</v>
      </c>
      <c r="BU189" s="262"/>
      <c r="BV189" s="262"/>
      <c r="BW189" s="262"/>
      <c r="BX189" s="262"/>
      <c r="BY189" s="262"/>
      <c r="BZ189" s="262"/>
      <c r="CA189" s="262"/>
      <c r="CB189" s="262"/>
      <c r="CC189" s="262"/>
      <c r="CD189" s="262"/>
      <c r="CE189" s="262"/>
      <c r="CF189" s="262"/>
      <c r="CG189" s="262"/>
      <c r="CH189" s="262"/>
      <c r="CI189" s="263"/>
      <c r="CJ189" s="267">
        <f>SUM(CJ179:DA187)</f>
        <v>617200</v>
      </c>
      <c r="CK189" s="268"/>
      <c r="CL189" s="268"/>
      <c r="CM189" s="268"/>
      <c r="CN189" s="268"/>
      <c r="CO189" s="268"/>
      <c r="CP189" s="268"/>
      <c r="CQ189" s="268"/>
      <c r="CR189" s="268"/>
      <c r="CS189" s="268"/>
      <c r="CT189" s="268"/>
      <c r="CU189" s="268"/>
      <c r="CV189" s="268"/>
      <c r="CW189" s="268"/>
      <c r="CX189" s="268"/>
      <c r="CY189" s="268"/>
      <c r="CZ189" s="268"/>
      <c r="DA189" s="269"/>
    </row>
  </sheetData>
  <sheetProtection/>
  <mergeCells count="639">
    <mergeCell ref="A185:G185"/>
    <mergeCell ref="H185:BC185"/>
    <mergeCell ref="BD185:BS185"/>
    <mergeCell ref="BT185:CI185"/>
    <mergeCell ref="CJ185:DA185"/>
    <mergeCell ref="A186:G186"/>
    <mergeCell ref="H186:BC186"/>
    <mergeCell ref="BD186:BS186"/>
    <mergeCell ref="BT186:CI186"/>
    <mergeCell ref="CJ186:DA186"/>
    <mergeCell ref="A184:G184"/>
    <mergeCell ref="H184:BC184"/>
    <mergeCell ref="BD184:BS184"/>
    <mergeCell ref="BT184:CI184"/>
    <mergeCell ref="CJ184:DA184"/>
    <mergeCell ref="A179:G179"/>
    <mergeCell ref="H179:BC179"/>
    <mergeCell ref="BD179:BS179"/>
    <mergeCell ref="BT179:CI179"/>
    <mergeCell ref="CJ179:DA179"/>
    <mergeCell ref="A182:G182"/>
    <mergeCell ref="H182:BC182"/>
    <mergeCell ref="BD182:BS182"/>
    <mergeCell ref="BT182:CI182"/>
    <mergeCell ref="CJ182:DA182"/>
    <mergeCell ref="A183:G183"/>
    <mergeCell ref="H183:BC183"/>
    <mergeCell ref="BD183:BS183"/>
    <mergeCell ref="BT183:CI183"/>
    <mergeCell ref="CJ183:DA183"/>
    <mergeCell ref="A180:G180"/>
    <mergeCell ref="H180:BC180"/>
    <mergeCell ref="BD180:BS180"/>
    <mergeCell ref="BT180:CI180"/>
    <mergeCell ref="CJ180:DA180"/>
    <mergeCell ref="A181:G181"/>
    <mergeCell ref="H181:BC181"/>
    <mergeCell ref="BD181:BS181"/>
    <mergeCell ref="BT181:CI181"/>
    <mergeCell ref="CJ181:DA181"/>
    <mergeCell ref="CJ170:DA170"/>
    <mergeCell ref="A175:DA175"/>
    <mergeCell ref="A177:G177"/>
    <mergeCell ref="H177:BC177"/>
    <mergeCell ref="BD177:BS177"/>
    <mergeCell ref="BT177:CI177"/>
    <mergeCell ref="CJ177:DA177"/>
    <mergeCell ref="H171:BS171"/>
    <mergeCell ref="BT171:CI171"/>
    <mergeCell ref="A173:G173"/>
    <mergeCell ref="A170:G170"/>
    <mergeCell ref="H170:BS170"/>
    <mergeCell ref="BT170:CI170"/>
    <mergeCell ref="A168:G168"/>
    <mergeCell ref="H168:BS168"/>
    <mergeCell ref="BT168:CI168"/>
    <mergeCell ref="CJ168:DA168"/>
    <mergeCell ref="A178:G178"/>
    <mergeCell ref="H178:BC178"/>
    <mergeCell ref="BD178:BS178"/>
    <mergeCell ref="BT178:CI178"/>
    <mergeCell ref="CJ178:DA178"/>
    <mergeCell ref="A171:G171"/>
    <mergeCell ref="BT173:CI173"/>
    <mergeCell ref="CJ173:DA173"/>
    <mergeCell ref="H173:BS173"/>
    <mergeCell ref="A164:G164"/>
    <mergeCell ref="H164:BS164"/>
    <mergeCell ref="BT164:CI164"/>
    <mergeCell ref="CJ164:DA164"/>
    <mergeCell ref="A165:G165"/>
    <mergeCell ref="H165:BS165"/>
    <mergeCell ref="A166:G166"/>
    <mergeCell ref="H166:BS166"/>
    <mergeCell ref="BT166:CI166"/>
    <mergeCell ref="CJ166:DA166"/>
    <mergeCell ref="A169:G169"/>
    <mergeCell ref="H169:BS169"/>
    <mergeCell ref="BT169:CI169"/>
    <mergeCell ref="CJ169:DA169"/>
    <mergeCell ref="A167:G167"/>
    <mergeCell ref="H167:BS167"/>
    <mergeCell ref="A154:G154"/>
    <mergeCell ref="H154:BC154"/>
    <mergeCell ref="BD154:BS154"/>
    <mergeCell ref="BT154:CI154"/>
    <mergeCell ref="CJ154:DA154"/>
    <mergeCell ref="A163:G163"/>
    <mergeCell ref="H163:BS163"/>
    <mergeCell ref="BT163:CI163"/>
    <mergeCell ref="CJ163:DA163"/>
    <mergeCell ref="A159:DA159"/>
    <mergeCell ref="A157:G157"/>
    <mergeCell ref="A161:G161"/>
    <mergeCell ref="H161:BS161"/>
    <mergeCell ref="BT161:CI161"/>
    <mergeCell ref="CJ161:DA161"/>
    <mergeCell ref="A162:G162"/>
    <mergeCell ref="H162:BS162"/>
    <mergeCell ref="BT162:CI162"/>
    <mergeCell ref="CJ162:DA162"/>
    <mergeCell ref="H157:BC157"/>
    <mergeCell ref="A153:G153"/>
    <mergeCell ref="H153:BC153"/>
    <mergeCell ref="BD153:BS153"/>
    <mergeCell ref="BT153:CI153"/>
    <mergeCell ref="CJ153:DA153"/>
    <mergeCell ref="A156:G156"/>
    <mergeCell ref="H156:BC156"/>
    <mergeCell ref="BD156:BS156"/>
    <mergeCell ref="BT156:CI156"/>
    <mergeCell ref="CJ156:DA156"/>
    <mergeCell ref="A151:G151"/>
    <mergeCell ref="H151:BC151"/>
    <mergeCell ref="BD151:BS151"/>
    <mergeCell ref="BT151:CI151"/>
    <mergeCell ref="CJ151:DA151"/>
    <mergeCell ref="A152:G152"/>
    <mergeCell ref="H152:BC152"/>
    <mergeCell ref="BD152:BS152"/>
    <mergeCell ref="BT152:CI152"/>
    <mergeCell ref="CJ152:DA152"/>
    <mergeCell ref="A149:G149"/>
    <mergeCell ref="H149:BC149"/>
    <mergeCell ref="BD149:BS149"/>
    <mergeCell ref="BT149:CI149"/>
    <mergeCell ref="CJ149:DA149"/>
    <mergeCell ref="A150:G150"/>
    <mergeCell ref="H150:BC150"/>
    <mergeCell ref="BD150:BS150"/>
    <mergeCell ref="BT150:CI150"/>
    <mergeCell ref="CJ150:DA150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0:G140"/>
    <mergeCell ref="H140:BC140"/>
    <mergeCell ref="BD140:BS140"/>
    <mergeCell ref="BT140:CI140"/>
    <mergeCell ref="CJ140:DA140"/>
    <mergeCell ref="A142:G142"/>
    <mergeCell ref="H142:BC142"/>
    <mergeCell ref="BD142:BS142"/>
    <mergeCell ref="BT142:CI142"/>
    <mergeCell ref="CJ142:DA142"/>
    <mergeCell ref="A141:G141"/>
    <mergeCell ref="H141:BC141"/>
    <mergeCell ref="BD141:BS141"/>
    <mergeCell ref="BT141:CI141"/>
    <mergeCell ref="CJ141:DA141"/>
    <mergeCell ref="A139:G139"/>
    <mergeCell ref="H139:BC139"/>
    <mergeCell ref="BD139:BS139"/>
    <mergeCell ref="BT139:CI139"/>
    <mergeCell ref="CJ139:DA139"/>
    <mergeCell ref="A101:G101"/>
    <mergeCell ref="H101:AO101"/>
    <mergeCell ref="AP101:BE101"/>
    <mergeCell ref="BF101:BU101"/>
    <mergeCell ref="BV101:CK101"/>
    <mergeCell ref="CL101:DA101"/>
    <mergeCell ref="A118:G118"/>
    <mergeCell ref="H118:AO118"/>
    <mergeCell ref="AP118:BE118"/>
    <mergeCell ref="BF118:BU118"/>
    <mergeCell ref="BV118:CK118"/>
    <mergeCell ref="CL118:DA118"/>
    <mergeCell ref="A117:G117"/>
    <mergeCell ref="H117:AO117"/>
    <mergeCell ref="AP117:BE117"/>
    <mergeCell ref="BF117:BU117"/>
    <mergeCell ref="BV117:CK117"/>
    <mergeCell ref="CL117:DA117"/>
    <mergeCell ref="A112:G112"/>
    <mergeCell ref="H112:BC112"/>
    <mergeCell ref="BD112:BS112"/>
    <mergeCell ref="BT112:CI112"/>
    <mergeCell ref="CJ112:DA112"/>
    <mergeCell ref="A114:DA114"/>
    <mergeCell ref="A99:G99"/>
    <mergeCell ref="H99:AO99"/>
    <mergeCell ref="AP99:BE99"/>
    <mergeCell ref="BF99:BU99"/>
    <mergeCell ref="BV99:CK99"/>
    <mergeCell ref="CL99:DA99"/>
    <mergeCell ref="A100:G100"/>
    <mergeCell ref="H100:AO100"/>
    <mergeCell ref="AP100:BE100"/>
    <mergeCell ref="BF100:BU100"/>
    <mergeCell ref="BV100:CK100"/>
    <mergeCell ref="CL100:DA100"/>
    <mergeCell ref="A189:G189"/>
    <mergeCell ref="H189:BC189"/>
    <mergeCell ref="BD189:BS189"/>
    <mergeCell ref="BT189:CI189"/>
    <mergeCell ref="CJ189:DA189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CJ171:DA171"/>
    <mergeCell ref="A172:G172"/>
    <mergeCell ref="H172:BS172"/>
    <mergeCell ref="BT172:CI172"/>
    <mergeCell ref="CJ172:DA172"/>
    <mergeCell ref="BD157:BS157"/>
    <mergeCell ref="BT157:CI157"/>
    <mergeCell ref="CJ157:DA157"/>
    <mergeCell ref="BT165:CI165"/>
    <mergeCell ref="CJ165:DA165"/>
    <mergeCell ref="BT167:CI167"/>
    <mergeCell ref="CJ167:DA167"/>
    <mergeCell ref="A136:G136"/>
    <mergeCell ref="H136:BC136"/>
    <mergeCell ref="BD136:BS136"/>
    <mergeCell ref="BT136:CI136"/>
    <mergeCell ref="CJ136:DA136"/>
    <mergeCell ref="A155:G155"/>
    <mergeCell ref="H155:BC155"/>
    <mergeCell ref="BD155:BS155"/>
    <mergeCell ref="BT155:CI155"/>
    <mergeCell ref="CJ155:DA155"/>
    <mergeCell ref="A137:G137"/>
    <mergeCell ref="H137:BC137"/>
    <mergeCell ref="BD137:BS137"/>
    <mergeCell ref="BT137:CI137"/>
    <mergeCell ref="CJ137:DA137"/>
    <mergeCell ref="A138:G138"/>
    <mergeCell ref="H138:BC138"/>
    <mergeCell ref="BD138:BS138"/>
    <mergeCell ref="BT138:CI138"/>
    <mergeCell ref="CJ138:DA138"/>
    <mergeCell ref="A131:G131"/>
    <mergeCell ref="H131:BC131"/>
    <mergeCell ref="BD131:BS131"/>
    <mergeCell ref="BT131:CI131"/>
    <mergeCell ref="CJ131:DA131"/>
    <mergeCell ref="A133:DA133"/>
    <mergeCell ref="A135:G135"/>
    <mergeCell ref="H135:BC135"/>
    <mergeCell ref="BD135:BS135"/>
    <mergeCell ref="BT135:CI135"/>
    <mergeCell ref="CJ135:DA135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2:G122"/>
    <mergeCell ref="H122:AO122"/>
    <mergeCell ref="AP122:BE122"/>
    <mergeCell ref="BF122:BU122"/>
    <mergeCell ref="BV122:CK122"/>
    <mergeCell ref="CL122:DA122"/>
    <mergeCell ref="A123:G123"/>
    <mergeCell ref="H123:AO123"/>
    <mergeCell ref="AP123:BE123"/>
    <mergeCell ref="BF123:BU123"/>
    <mergeCell ref="BV123:CK123"/>
    <mergeCell ref="CL123:DA123"/>
    <mergeCell ref="A121:G121"/>
    <mergeCell ref="H121:AO121"/>
    <mergeCell ref="AP121:BE121"/>
    <mergeCell ref="BF121:BU121"/>
    <mergeCell ref="BV121:CK121"/>
    <mergeCell ref="CL121:DA121"/>
    <mergeCell ref="A119:G119"/>
    <mergeCell ref="H119:AO119"/>
    <mergeCell ref="AP119:BE119"/>
    <mergeCell ref="BF119:BU119"/>
    <mergeCell ref="BV119:CK119"/>
    <mergeCell ref="CL119:DA119"/>
    <mergeCell ref="A120:G120"/>
    <mergeCell ref="H120:AO120"/>
    <mergeCell ref="AP120:BE120"/>
    <mergeCell ref="BF120:BU120"/>
    <mergeCell ref="BV120:CK120"/>
    <mergeCell ref="CL120:DA120"/>
    <mergeCell ref="A116:G116"/>
    <mergeCell ref="H116:AO116"/>
    <mergeCell ref="AP116:BE116"/>
    <mergeCell ref="BF116:BU116"/>
    <mergeCell ref="BV116:CK116"/>
    <mergeCell ref="CL116:DA116"/>
    <mergeCell ref="A110:G110"/>
    <mergeCell ref="H110:BC110"/>
    <mergeCell ref="BD110:BS110"/>
    <mergeCell ref="BT110:CI110"/>
    <mergeCell ref="CJ110:DA110"/>
    <mergeCell ref="A111:G111"/>
    <mergeCell ref="H111:BC111"/>
    <mergeCell ref="BD111:BS111"/>
    <mergeCell ref="BT111:CI111"/>
    <mergeCell ref="CJ111:DA111"/>
    <mergeCell ref="A106:DA106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03:G103"/>
    <mergeCell ref="H103:AO103"/>
    <mergeCell ref="AP103:BE103"/>
    <mergeCell ref="BF103:BU103"/>
    <mergeCell ref="BV103:CK103"/>
    <mergeCell ref="CL103:DA103"/>
    <mergeCell ref="A104:G104"/>
    <mergeCell ref="H104:AO104"/>
    <mergeCell ref="AP104:BE104"/>
    <mergeCell ref="BF104:BU104"/>
    <mergeCell ref="BV104:CK104"/>
    <mergeCell ref="CL104:DA104"/>
    <mergeCell ref="A96:G96"/>
    <mergeCell ref="H96:AO96"/>
    <mergeCell ref="AP96:BE96"/>
    <mergeCell ref="BF96:BU96"/>
    <mergeCell ref="BV96:CK96"/>
    <mergeCell ref="CL96:DA96"/>
    <mergeCell ref="A102:G102"/>
    <mergeCell ref="H102:AO102"/>
    <mergeCell ref="AP102:BE102"/>
    <mergeCell ref="BF102:BU102"/>
    <mergeCell ref="BV102:CK102"/>
    <mergeCell ref="CL102:DA102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</mergeCells>
  <printOptions/>
  <pageMargins left="0.7874015748031497" right="0.5118110236220472" top="0.5905511811023623" bottom="0.3937007874015748" header="0.1968503937007874" footer="0.1968503937007874"/>
  <pageSetup firstPageNumber="17" useFirstPageNumber="1" horizontalDpi="600" verticalDpi="600" orientation="portrait" paperSize="9" scale="96" r:id="rId1"/>
  <headerFooter alignWithMargins="0">
    <firstFooter>&amp;C17</firstFooter>
  </headerFooter>
  <rowBreaks count="3" manualBreakCount="3">
    <brk id="38" max="187" man="1"/>
    <brk id="86" max="187" man="1"/>
    <brk id="158" max="18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E22"/>
  <sheetViews>
    <sheetView view="pageBreakPreview" zoomScaleSheetLayoutView="100" zoomScalePageLayoutView="0" workbookViewId="0" topLeftCell="A1">
      <selection activeCell="CQ21" sqref="CQ21:DH21"/>
    </sheetView>
  </sheetViews>
  <sheetFormatPr defaultColWidth="0.875" defaultRowHeight="12.75"/>
  <cols>
    <col min="1" max="16384" width="0.875" style="21" customWidth="1"/>
  </cols>
  <sheetData>
    <row r="1" spans="1:161" s="23" customFormat="1" ht="15.75">
      <c r="A1" s="208" t="s">
        <v>176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</row>
    <row r="3" spans="1:161" s="22" customFormat="1" ht="15">
      <c r="A3" s="209" t="s">
        <v>365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</row>
    <row r="4" ht="6" customHeight="1"/>
    <row r="5" spans="1:161" s="24" customFormat="1" ht="14.25">
      <c r="A5" s="89" t="s">
        <v>177</v>
      </c>
      <c r="X5" s="210" t="s">
        <v>288</v>
      </c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</row>
    <row r="6" spans="24:161" s="24" customFormat="1" ht="6" customHeight="1"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7" spans="1:161" s="24" customFormat="1" ht="14.25">
      <c r="A7" s="252" t="s">
        <v>178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12" t="s">
        <v>510</v>
      </c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</row>
    <row r="8" ht="9.75" customHeight="1"/>
    <row r="9" spans="1:161" s="22" customFormat="1" ht="15">
      <c r="A9" s="209" t="s">
        <v>179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</row>
    <row r="10" ht="10.5" customHeight="1"/>
    <row r="11" spans="1:161" s="27" customFormat="1" ht="13.5" customHeight="1">
      <c r="A11" s="195" t="s">
        <v>180</v>
      </c>
      <c r="B11" s="196"/>
      <c r="C11" s="196"/>
      <c r="D11" s="196"/>
      <c r="E11" s="196"/>
      <c r="F11" s="197"/>
      <c r="G11" s="195" t="s">
        <v>181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5" t="s">
        <v>182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7"/>
      <c r="AO11" s="204" t="s">
        <v>183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6"/>
      <c r="DI11" s="195" t="s">
        <v>184</v>
      </c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7"/>
      <c r="DY11" s="195" t="s">
        <v>185</v>
      </c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7"/>
      <c r="EO11" s="195" t="s">
        <v>186</v>
      </c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7"/>
    </row>
    <row r="12" spans="1:161" s="27" customFormat="1" ht="13.5" customHeight="1">
      <c r="A12" s="198"/>
      <c r="B12" s="199"/>
      <c r="C12" s="199"/>
      <c r="D12" s="199"/>
      <c r="E12" s="199"/>
      <c r="F12" s="200"/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8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200"/>
      <c r="AO12" s="195" t="s">
        <v>187</v>
      </c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7"/>
      <c r="BF12" s="204" t="s">
        <v>2</v>
      </c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6"/>
      <c r="DI12" s="198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200"/>
      <c r="DY12" s="198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200"/>
      <c r="EO12" s="198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200"/>
    </row>
    <row r="13" spans="1:161" s="27" customFormat="1" ht="39.75" customHeight="1">
      <c r="A13" s="201"/>
      <c r="B13" s="202"/>
      <c r="C13" s="202"/>
      <c r="D13" s="202"/>
      <c r="E13" s="202"/>
      <c r="F13" s="203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01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3"/>
      <c r="BF13" s="214" t="s">
        <v>188</v>
      </c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 t="s">
        <v>189</v>
      </c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 t="s">
        <v>190</v>
      </c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01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3"/>
      <c r="DY13" s="201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3"/>
      <c r="EO13" s="201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3"/>
    </row>
    <row r="14" spans="1:161" s="28" customFormat="1" ht="12.75">
      <c r="A14" s="207">
        <v>1</v>
      </c>
      <c r="B14" s="207"/>
      <c r="C14" s="207"/>
      <c r="D14" s="207"/>
      <c r="E14" s="207"/>
      <c r="F14" s="207"/>
      <c r="G14" s="207">
        <v>2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>
        <v>3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>
        <v>4</v>
      </c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>
        <v>5</v>
      </c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>
        <v>6</v>
      </c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>
        <v>7</v>
      </c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>
        <v>8</v>
      </c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>
        <v>9</v>
      </c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>
        <v>10</v>
      </c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</row>
    <row r="15" spans="1:161" s="28" customFormat="1" ht="12.75">
      <c r="A15" s="215" t="s">
        <v>207</v>
      </c>
      <c r="B15" s="215"/>
      <c r="C15" s="215"/>
      <c r="D15" s="215"/>
      <c r="E15" s="215"/>
      <c r="F15" s="215"/>
      <c r="G15" s="216" t="s">
        <v>506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21">
        <v>6</v>
      </c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>
        <v>39177.78</v>
      </c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>
        <v>26598.88</v>
      </c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>
        <v>0</v>
      </c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>
        <v>12578.9</v>
      </c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13">
        <v>2820800</v>
      </c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</row>
    <row r="16" spans="1:161" s="28" customFormat="1" ht="12.75">
      <c r="A16" s="215" t="s">
        <v>215</v>
      </c>
      <c r="B16" s="215"/>
      <c r="C16" s="215"/>
      <c r="D16" s="215"/>
      <c r="E16" s="215"/>
      <c r="F16" s="215"/>
      <c r="G16" s="216" t="s">
        <v>507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21">
        <v>47.4</v>
      </c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>
        <v>37480.11</v>
      </c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>
        <v>16721.25</v>
      </c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>
        <v>3344.25</v>
      </c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>
        <v>17414.61</v>
      </c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13">
        <v>21318687</v>
      </c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</row>
    <row r="17" spans="1:161" s="28" customFormat="1" ht="12.75">
      <c r="A17" s="215" t="s">
        <v>226</v>
      </c>
      <c r="B17" s="215"/>
      <c r="C17" s="215"/>
      <c r="D17" s="215"/>
      <c r="E17" s="215"/>
      <c r="F17" s="215"/>
      <c r="G17" s="216" t="s">
        <v>508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21">
        <v>2</v>
      </c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>
        <v>31250</v>
      </c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>
        <v>15301.58</v>
      </c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>
        <v>1991.73</v>
      </c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>
        <v>13956.69</v>
      </c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13">
        <v>750000</v>
      </c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</row>
    <row r="18" spans="1:161" s="28" customFormat="1" ht="12.75">
      <c r="A18" s="215" t="s">
        <v>442</v>
      </c>
      <c r="B18" s="215"/>
      <c r="C18" s="215"/>
      <c r="D18" s="215"/>
      <c r="E18" s="215"/>
      <c r="F18" s="215"/>
      <c r="G18" s="216" t="s">
        <v>509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21">
        <v>25.5</v>
      </c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>
        <v>18230.73</v>
      </c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>
        <v>12160.38</v>
      </c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>
        <v>247.55</v>
      </c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>
        <v>5822.8</v>
      </c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13">
        <v>5578602.45</v>
      </c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</row>
    <row r="19" spans="1:161" s="28" customFormat="1" ht="12.75">
      <c r="A19" s="215" t="s">
        <v>443</v>
      </c>
      <c r="B19" s="215"/>
      <c r="C19" s="215"/>
      <c r="D19" s="215"/>
      <c r="E19" s="215"/>
      <c r="F19" s="215"/>
      <c r="G19" s="216" t="s">
        <v>440</v>
      </c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21">
        <v>4.5</v>
      </c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>
        <v>30603.45</v>
      </c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>
        <v>16711.62</v>
      </c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>
        <v>0</v>
      </c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>
        <v>13264.51</v>
      </c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13">
        <v>1652586.55</v>
      </c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</row>
    <row r="20" spans="1:161" s="29" customFormat="1" ht="15" customHeight="1">
      <c r="A20" s="215"/>
      <c r="B20" s="215"/>
      <c r="C20" s="215"/>
      <c r="D20" s="215"/>
      <c r="E20" s="215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</row>
    <row r="21" spans="1:161" s="29" customFormat="1" ht="15" customHeight="1">
      <c r="A21" s="215"/>
      <c r="B21" s="215"/>
      <c r="C21" s="215"/>
      <c r="D21" s="215"/>
      <c r="E21" s="215"/>
      <c r="F21" s="215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</row>
    <row r="22" spans="1:161" s="29" customFormat="1" ht="15" customHeight="1">
      <c r="A22" s="218" t="s">
        <v>191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20"/>
      <c r="Y22" s="221" t="s">
        <v>192</v>
      </c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 t="s">
        <v>192</v>
      </c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 t="s">
        <v>192</v>
      </c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 t="s">
        <v>192</v>
      </c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 t="s">
        <v>192</v>
      </c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 t="s">
        <v>192</v>
      </c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17">
        <f>SUM(EO15:FE19)</f>
        <v>32120676</v>
      </c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</row>
  </sheetData>
  <sheetProtection/>
  <mergeCells count="107">
    <mergeCell ref="EO18:FE18"/>
    <mergeCell ref="A18:F18"/>
    <mergeCell ref="G18:X18"/>
    <mergeCell ref="Y18:AN18"/>
    <mergeCell ref="AO18:BE18"/>
    <mergeCell ref="BF18:BW18"/>
    <mergeCell ref="BX18:CP18"/>
    <mergeCell ref="CQ18:DH18"/>
    <mergeCell ref="A19:F19"/>
    <mergeCell ref="G19:X19"/>
    <mergeCell ref="Y19:AN19"/>
    <mergeCell ref="AO19:BE19"/>
    <mergeCell ref="BF19:BW19"/>
    <mergeCell ref="DI18:DX18"/>
    <mergeCell ref="BX17:CP17"/>
    <mergeCell ref="BX16:CP16"/>
    <mergeCell ref="BX19:CP19"/>
    <mergeCell ref="CQ19:DH19"/>
    <mergeCell ref="DI19:DX19"/>
    <mergeCell ref="DY19:EN19"/>
    <mergeCell ref="DY18:EN18"/>
    <mergeCell ref="BX22:CP22"/>
    <mergeCell ref="CQ22:DH22"/>
    <mergeCell ref="CQ17:DH17"/>
    <mergeCell ref="DI17:DX17"/>
    <mergeCell ref="DY17:EN17"/>
    <mergeCell ref="A17:F17"/>
    <mergeCell ref="G17:X17"/>
    <mergeCell ref="Y17:AN17"/>
    <mergeCell ref="AO17:BE17"/>
    <mergeCell ref="BF17:BW17"/>
    <mergeCell ref="A14:F14"/>
    <mergeCell ref="G14:X14"/>
    <mergeCell ref="Y14:AN14"/>
    <mergeCell ref="BX21:CP21"/>
    <mergeCell ref="CQ21:DH21"/>
    <mergeCell ref="A20:F20"/>
    <mergeCell ref="G20:X20"/>
    <mergeCell ref="A16:F16"/>
    <mergeCell ref="G16:X16"/>
    <mergeCell ref="Y16:AN16"/>
    <mergeCell ref="A21:F21"/>
    <mergeCell ref="G21:X21"/>
    <mergeCell ref="Y21:AN21"/>
    <mergeCell ref="AO21:BE21"/>
    <mergeCell ref="BF21:BW21"/>
    <mergeCell ref="DI22:DX22"/>
    <mergeCell ref="A22:X22"/>
    <mergeCell ref="Y22:AN22"/>
    <mergeCell ref="AO22:BE22"/>
    <mergeCell ref="BF22:BW22"/>
    <mergeCell ref="Y15:AN15"/>
    <mergeCell ref="AO15:BE15"/>
    <mergeCell ref="BF15:BW15"/>
    <mergeCell ref="Y20:AN20"/>
    <mergeCell ref="AO20:BE20"/>
    <mergeCell ref="BF20:BW20"/>
    <mergeCell ref="AO16:BE16"/>
    <mergeCell ref="BF16:BW16"/>
    <mergeCell ref="EO14:FE14"/>
    <mergeCell ref="BF14:BW14"/>
    <mergeCell ref="BX14:CP14"/>
    <mergeCell ref="CQ14:DH14"/>
    <mergeCell ref="DI14:DX14"/>
    <mergeCell ref="DY14:EN14"/>
    <mergeCell ref="EO17:FE17"/>
    <mergeCell ref="EO20:FE20"/>
    <mergeCell ref="DY22:EN22"/>
    <mergeCell ref="EO22:FE22"/>
    <mergeCell ref="DI21:DX21"/>
    <mergeCell ref="DY21:EN21"/>
    <mergeCell ref="EO21:FE21"/>
    <mergeCell ref="DI20:DX20"/>
    <mergeCell ref="DY20:EN20"/>
    <mergeCell ref="EO19:FE19"/>
    <mergeCell ref="DY15:EN15"/>
    <mergeCell ref="EO15:FE15"/>
    <mergeCell ref="CQ16:DH16"/>
    <mergeCell ref="DI16:DX16"/>
    <mergeCell ref="DY16:EN16"/>
    <mergeCell ref="EO16:FE16"/>
    <mergeCell ref="CQ15:DH15"/>
    <mergeCell ref="A11:F13"/>
    <mergeCell ref="G11:X13"/>
    <mergeCell ref="Y11:AN13"/>
    <mergeCell ref="BX20:CP20"/>
    <mergeCell ref="CQ20:DH20"/>
    <mergeCell ref="DI15:DX15"/>
    <mergeCell ref="AO14:BE14"/>
    <mergeCell ref="BX15:CP15"/>
    <mergeCell ref="A15:F15"/>
    <mergeCell ref="G15:X15"/>
    <mergeCell ref="A1:FE1"/>
    <mergeCell ref="A3:FE3"/>
    <mergeCell ref="X5:FE5"/>
    <mergeCell ref="A7:AO7"/>
    <mergeCell ref="AP7:FE7"/>
    <mergeCell ref="A9:FE9"/>
    <mergeCell ref="AO11:DH11"/>
    <mergeCell ref="DI11:DX13"/>
    <mergeCell ref="DY11:EN13"/>
    <mergeCell ref="EO11:FE13"/>
    <mergeCell ref="BF12:DH12"/>
    <mergeCell ref="BF13:BW13"/>
    <mergeCell ref="BX13:CP13"/>
    <mergeCell ref="CQ13:DH13"/>
    <mergeCell ref="AO12:BE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DA149"/>
  <sheetViews>
    <sheetView view="pageBreakPreview" zoomScaleSheetLayoutView="100" zoomScalePageLayoutView="0" workbookViewId="0" topLeftCell="A1">
      <selection activeCell="DL144" sqref="DL144:DM144"/>
    </sheetView>
  </sheetViews>
  <sheetFormatPr defaultColWidth="0.875" defaultRowHeight="12" customHeight="1"/>
  <cols>
    <col min="1" max="16384" width="0.875" style="22" customWidth="1"/>
  </cols>
  <sheetData>
    <row r="1" ht="3" customHeight="1"/>
    <row r="2" spans="1:105" s="24" customFormat="1" ht="14.25">
      <c r="A2" s="209" t="s">
        <v>193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</row>
    <row r="3" ht="10.5" customHeight="1"/>
    <row r="4" spans="1:105" s="27" customFormat="1" ht="45" customHeight="1">
      <c r="A4" s="195" t="s">
        <v>180</v>
      </c>
      <c r="B4" s="196"/>
      <c r="C4" s="196"/>
      <c r="D4" s="196"/>
      <c r="E4" s="196"/>
      <c r="F4" s="197"/>
      <c r="G4" s="195" t="s">
        <v>194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7"/>
      <c r="AE4" s="195" t="s">
        <v>195</v>
      </c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7"/>
      <c r="BD4" s="195" t="s">
        <v>196</v>
      </c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7"/>
      <c r="BT4" s="195" t="s">
        <v>197</v>
      </c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7"/>
      <c r="CJ4" s="195" t="s">
        <v>198</v>
      </c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7"/>
    </row>
    <row r="5" spans="1:105" s="28" customFormat="1" ht="12.75">
      <c r="A5" s="207">
        <v>1</v>
      </c>
      <c r="B5" s="207"/>
      <c r="C5" s="207"/>
      <c r="D5" s="207"/>
      <c r="E5" s="207"/>
      <c r="F5" s="207"/>
      <c r="G5" s="207">
        <v>2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>
        <v>3</v>
      </c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>
        <v>4</v>
      </c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>
        <v>5</v>
      </c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>
        <v>6</v>
      </c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</row>
    <row r="6" spans="1:105" s="29" customFormat="1" ht="15" customHeight="1">
      <c r="A6" s="215"/>
      <c r="B6" s="215"/>
      <c r="C6" s="215"/>
      <c r="D6" s="215"/>
      <c r="E6" s="215"/>
      <c r="F6" s="215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</row>
    <row r="7" spans="1:105" s="29" customFormat="1" ht="15" customHeight="1">
      <c r="A7" s="215"/>
      <c r="B7" s="215"/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</row>
    <row r="8" spans="1:105" s="29" customFormat="1" ht="15" customHeight="1">
      <c r="A8" s="215"/>
      <c r="B8" s="215"/>
      <c r="C8" s="215"/>
      <c r="D8" s="215"/>
      <c r="E8" s="215"/>
      <c r="F8" s="215"/>
      <c r="G8" s="219" t="s">
        <v>191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20"/>
      <c r="AE8" s="221" t="s">
        <v>192</v>
      </c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 t="s">
        <v>192</v>
      </c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 t="s">
        <v>192</v>
      </c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</row>
    <row r="10" spans="1:105" s="24" customFormat="1" ht="14.25">
      <c r="A10" s="209" t="s">
        <v>199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</row>
    <row r="11" ht="10.5" customHeight="1"/>
    <row r="12" spans="1:105" s="27" customFormat="1" ht="55.5" customHeight="1">
      <c r="A12" s="195" t="s">
        <v>180</v>
      </c>
      <c r="B12" s="196"/>
      <c r="C12" s="196"/>
      <c r="D12" s="196"/>
      <c r="E12" s="196"/>
      <c r="F12" s="197"/>
      <c r="G12" s="195" t="s">
        <v>194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7"/>
      <c r="AE12" s="195" t="s">
        <v>200</v>
      </c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7"/>
      <c r="AZ12" s="195" t="s">
        <v>201</v>
      </c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7"/>
      <c r="BR12" s="195" t="s">
        <v>202</v>
      </c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7"/>
      <c r="CJ12" s="195" t="s">
        <v>198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7"/>
    </row>
    <row r="13" spans="1:105" s="28" customFormat="1" ht="12.75">
      <c r="A13" s="207">
        <v>1</v>
      </c>
      <c r="B13" s="207"/>
      <c r="C13" s="207"/>
      <c r="D13" s="207"/>
      <c r="E13" s="207"/>
      <c r="F13" s="207"/>
      <c r="G13" s="207">
        <v>2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>
        <v>3</v>
      </c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>
        <v>4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>
        <v>5</v>
      </c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>
        <v>6</v>
      </c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</row>
    <row r="14" spans="1:105" s="29" customFormat="1" ht="15" customHeight="1">
      <c r="A14" s="215"/>
      <c r="B14" s="215"/>
      <c r="C14" s="215"/>
      <c r="D14" s="215"/>
      <c r="E14" s="215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</row>
    <row r="15" spans="1:105" s="29" customFormat="1" ht="15" customHeight="1">
      <c r="A15" s="215"/>
      <c r="B15" s="215"/>
      <c r="C15" s="215"/>
      <c r="D15" s="215"/>
      <c r="E15" s="215"/>
      <c r="F15" s="21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</row>
    <row r="16" spans="1:105" s="29" customFormat="1" ht="15" customHeight="1">
      <c r="A16" s="215"/>
      <c r="B16" s="215"/>
      <c r="C16" s="215"/>
      <c r="D16" s="215"/>
      <c r="E16" s="215"/>
      <c r="F16" s="215"/>
      <c r="G16" s="219" t="s">
        <v>191</v>
      </c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0"/>
      <c r="AE16" s="221" t="s">
        <v>192</v>
      </c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 t="s">
        <v>192</v>
      </c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 t="s">
        <v>192</v>
      </c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</row>
    <row r="18" spans="1:105" s="24" customFormat="1" ht="41.25" customHeight="1">
      <c r="A18" s="236" t="s">
        <v>203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</row>
    <row r="19" ht="10.5" customHeight="1"/>
    <row r="20" spans="1:105" ht="55.5" customHeight="1">
      <c r="A20" s="195" t="s">
        <v>180</v>
      </c>
      <c r="B20" s="196"/>
      <c r="C20" s="196"/>
      <c r="D20" s="196"/>
      <c r="E20" s="196"/>
      <c r="F20" s="197"/>
      <c r="G20" s="195" t="s">
        <v>204</v>
      </c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7"/>
      <c r="BW20" s="195" t="s">
        <v>205</v>
      </c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7"/>
      <c r="CM20" s="195" t="s">
        <v>206</v>
      </c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7"/>
    </row>
    <row r="21" spans="1:105" s="21" customFormat="1" ht="12.75">
      <c r="A21" s="207">
        <v>1</v>
      </c>
      <c r="B21" s="207"/>
      <c r="C21" s="207"/>
      <c r="D21" s="207"/>
      <c r="E21" s="207"/>
      <c r="F21" s="207"/>
      <c r="G21" s="207">
        <v>2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>
        <v>3</v>
      </c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>
        <v>4</v>
      </c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</row>
    <row r="22" spans="1:105" ht="15" customHeight="1">
      <c r="A22" s="215" t="s">
        <v>207</v>
      </c>
      <c r="B22" s="215"/>
      <c r="C22" s="215"/>
      <c r="D22" s="215"/>
      <c r="E22" s="215"/>
      <c r="F22" s="215"/>
      <c r="G22" s="30"/>
      <c r="H22" s="237" t="s">
        <v>208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8"/>
      <c r="BW22" s="221" t="s">
        <v>192</v>
      </c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>
        <v>7066548.72</v>
      </c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</row>
    <row r="23" spans="1:105" s="21" customFormat="1" ht="12.75">
      <c r="A23" s="240" t="s">
        <v>209</v>
      </c>
      <c r="B23" s="241"/>
      <c r="C23" s="241"/>
      <c r="D23" s="241"/>
      <c r="E23" s="241"/>
      <c r="F23" s="242"/>
      <c r="G23" s="31"/>
      <c r="H23" s="246" t="s">
        <v>2</v>
      </c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7"/>
      <c r="BW23" s="222">
        <v>32120676</v>
      </c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4"/>
      <c r="CM23" s="222">
        <v>7066548.72</v>
      </c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4"/>
    </row>
    <row r="24" spans="1:105" s="21" customFormat="1" ht="12.75">
      <c r="A24" s="243"/>
      <c r="B24" s="244"/>
      <c r="C24" s="244"/>
      <c r="D24" s="244"/>
      <c r="E24" s="244"/>
      <c r="F24" s="245"/>
      <c r="G24" s="32"/>
      <c r="H24" s="234" t="s">
        <v>210</v>
      </c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5"/>
      <c r="BW24" s="225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7"/>
      <c r="CM24" s="225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7"/>
    </row>
    <row r="25" spans="1:105" s="21" customFormat="1" ht="13.5" customHeight="1">
      <c r="A25" s="215" t="s">
        <v>211</v>
      </c>
      <c r="B25" s="215"/>
      <c r="C25" s="215"/>
      <c r="D25" s="215"/>
      <c r="E25" s="215"/>
      <c r="F25" s="215"/>
      <c r="G25" s="30"/>
      <c r="H25" s="248" t="s">
        <v>212</v>
      </c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9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</row>
    <row r="26" spans="1:105" s="21" customFormat="1" ht="26.25" customHeight="1">
      <c r="A26" s="215" t="s">
        <v>213</v>
      </c>
      <c r="B26" s="215"/>
      <c r="C26" s="215"/>
      <c r="D26" s="215"/>
      <c r="E26" s="215"/>
      <c r="F26" s="215"/>
      <c r="G26" s="30"/>
      <c r="H26" s="248" t="s">
        <v>214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9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</row>
    <row r="27" spans="1:105" s="21" customFormat="1" ht="26.25" customHeight="1">
      <c r="A27" s="215" t="s">
        <v>215</v>
      </c>
      <c r="B27" s="215"/>
      <c r="C27" s="215"/>
      <c r="D27" s="215"/>
      <c r="E27" s="215"/>
      <c r="F27" s="215"/>
      <c r="G27" s="30"/>
      <c r="H27" s="237" t="s">
        <v>216</v>
      </c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8"/>
      <c r="BW27" s="221" t="s">
        <v>192</v>
      </c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>
        <f>SUM(CM28:DA34)</f>
        <v>2633895.28</v>
      </c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</row>
    <row r="28" spans="1:105" s="21" customFormat="1" ht="12.75">
      <c r="A28" s="240" t="s">
        <v>217</v>
      </c>
      <c r="B28" s="241"/>
      <c r="C28" s="241"/>
      <c r="D28" s="241"/>
      <c r="E28" s="241"/>
      <c r="F28" s="242"/>
      <c r="G28" s="31"/>
      <c r="H28" s="246" t="s">
        <v>2</v>
      </c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7"/>
      <c r="BW28" s="222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4"/>
      <c r="CM28" s="222">
        <v>931499.6</v>
      </c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4"/>
    </row>
    <row r="29" spans="1:105" s="21" customFormat="1" ht="25.5" customHeight="1">
      <c r="A29" s="243"/>
      <c r="B29" s="244"/>
      <c r="C29" s="244"/>
      <c r="D29" s="244"/>
      <c r="E29" s="244"/>
      <c r="F29" s="245"/>
      <c r="G29" s="32"/>
      <c r="H29" s="234" t="s">
        <v>218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5"/>
      <c r="BW29" s="225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7"/>
      <c r="CM29" s="225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7"/>
    </row>
    <row r="30" spans="1:105" s="21" customFormat="1" ht="26.25" customHeight="1">
      <c r="A30" s="215" t="s">
        <v>219</v>
      </c>
      <c r="B30" s="215"/>
      <c r="C30" s="215"/>
      <c r="D30" s="215"/>
      <c r="E30" s="215"/>
      <c r="F30" s="215"/>
      <c r="G30" s="30"/>
      <c r="H30" s="248" t="s">
        <v>220</v>
      </c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9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</row>
    <row r="31" spans="1:105" s="21" customFormat="1" ht="27" customHeight="1">
      <c r="A31" s="215" t="s">
        <v>221</v>
      </c>
      <c r="B31" s="215"/>
      <c r="C31" s="215"/>
      <c r="D31" s="215"/>
      <c r="E31" s="215"/>
      <c r="F31" s="215"/>
      <c r="G31" s="30"/>
      <c r="H31" s="248" t="s">
        <v>222</v>
      </c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9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>
        <v>64241.2</v>
      </c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</row>
    <row r="32" spans="1:105" s="21" customFormat="1" ht="27" customHeight="1">
      <c r="A32" s="215" t="s">
        <v>223</v>
      </c>
      <c r="B32" s="215"/>
      <c r="C32" s="215"/>
      <c r="D32" s="215"/>
      <c r="E32" s="215"/>
      <c r="F32" s="215"/>
      <c r="G32" s="30"/>
      <c r="H32" s="248" t="s">
        <v>224</v>
      </c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9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</row>
    <row r="33" spans="1:105" s="21" customFormat="1" ht="27" customHeight="1">
      <c r="A33" s="215" t="s">
        <v>225</v>
      </c>
      <c r="B33" s="215"/>
      <c r="C33" s="215"/>
      <c r="D33" s="215"/>
      <c r="E33" s="215"/>
      <c r="F33" s="215"/>
      <c r="G33" s="30"/>
      <c r="H33" s="248" t="s">
        <v>224</v>
      </c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9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</row>
    <row r="34" spans="1:105" s="21" customFormat="1" ht="26.25" customHeight="1">
      <c r="A34" s="215" t="s">
        <v>226</v>
      </c>
      <c r="B34" s="215"/>
      <c r="C34" s="215"/>
      <c r="D34" s="215"/>
      <c r="E34" s="215"/>
      <c r="F34" s="215"/>
      <c r="G34" s="30"/>
      <c r="H34" s="237" t="s">
        <v>227</v>
      </c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8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>
        <v>1638154.48</v>
      </c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</row>
    <row r="35" spans="1:105" s="21" customFormat="1" ht="13.5" customHeight="1">
      <c r="A35" s="215"/>
      <c r="B35" s="215"/>
      <c r="C35" s="215"/>
      <c r="D35" s="215"/>
      <c r="E35" s="215"/>
      <c r="F35" s="215"/>
      <c r="G35" s="218" t="s">
        <v>191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20"/>
      <c r="BW35" s="221" t="s">
        <v>192</v>
      </c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74">
        <f>SUM(CM23:DA27)</f>
        <v>9700444</v>
      </c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</row>
    <row r="36" ht="3" customHeight="1"/>
    <row r="37" spans="1:105" s="20" customFormat="1" ht="48" customHeight="1">
      <c r="A37" s="250" t="s">
        <v>228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</row>
    <row r="39" spans="1:105" s="24" customFormat="1" ht="14.25">
      <c r="A39" s="209" t="s">
        <v>229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</row>
    <row r="40" ht="6" customHeight="1"/>
    <row r="41" spans="1:105" s="24" customFormat="1" ht="14.25">
      <c r="A41" s="24" t="s">
        <v>177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</row>
    <row r="42" spans="24:105" s="24" customFormat="1" ht="6" customHeight="1"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</row>
    <row r="43" spans="1:105" s="24" customFormat="1" ht="14.25">
      <c r="A43" s="211" t="s">
        <v>178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</row>
    <row r="44" ht="10.5" customHeight="1"/>
    <row r="45" spans="1:105" s="27" customFormat="1" ht="45" customHeight="1">
      <c r="A45" s="195" t="s">
        <v>180</v>
      </c>
      <c r="B45" s="196"/>
      <c r="C45" s="196"/>
      <c r="D45" s="196"/>
      <c r="E45" s="196"/>
      <c r="F45" s="196"/>
      <c r="G45" s="197"/>
      <c r="H45" s="195" t="s">
        <v>47</v>
      </c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7"/>
      <c r="BD45" s="195" t="s">
        <v>230</v>
      </c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7"/>
      <c r="BT45" s="195" t="s">
        <v>231</v>
      </c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7"/>
      <c r="CJ45" s="195" t="s">
        <v>232</v>
      </c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7"/>
    </row>
    <row r="46" spans="1:105" s="28" customFormat="1" ht="12.75">
      <c r="A46" s="207">
        <v>1</v>
      </c>
      <c r="B46" s="207"/>
      <c r="C46" s="207"/>
      <c r="D46" s="207"/>
      <c r="E46" s="207"/>
      <c r="F46" s="207"/>
      <c r="G46" s="207"/>
      <c r="H46" s="207">
        <v>2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>
        <v>3</v>
      </c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>
        <v>4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>
        <v>5</v>
      </c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</row>
    <row r="47" spans="1:105" s="29" customFormat="1" ht="15" customHeight="1">
      <c r="A47" s="215"/>
      <c r="B47" s="215"/>
      <c r="C47" s="215"/>
      <c r="D47" s="215"/>
      <c r="E47" s="215"/>
      <c r="F47" s="215"/>
      <c r="G47" s="215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</row>
    <row r="48" spans="1:105" s="29" customFormat="1" ht="15" customHeight="1">
      <c r="A48" s="215"/>
      <c r="B48" s="215"/>
      <c r="C48" s="215"/>
      <c r="D48" s="215"/>
      <c r="E48" s="215"/>
      <c r="F48" s="215"/>
      <c r="G48" s="215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</row>
    <row r="49" spans="1:105" s="29" customFormat="1" ht="15" customHeight="1">
      <c r="A49" s="215"/>
      <c r="B49" s="215"/>
      <c r="C49" s="215"/>
      <c r="D49" s="215"/>
      <c r="E49" s="215"/>
      <c r="F49" s="215"/>
      <c r="G49" s="215"/>
      <c r="H49" s="219" t="s">
        <v>191</v>
      </c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20"/>
      <c r="BD49" s="221" t="s">
        <v>192</v>
      </c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 t="s">
        <v>192</v>
      </c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</row>
    <row r="50" s="21" customFormat="1" ht="12" customHeight="1"/>
    <row r="51" spans="1:105" s="24" customFormat="1" ht="14.25">
      <c r="A51" s="209" t="s">
        <v>233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</row>
    <row r="52" ht="6" customHeight="1"/>
    <row r="53" spans="1:105" s="24" customFormat="1" ht="14.25">
      <c r="A53" s="24" t="s">
        <v>177</v>
      </c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</row>
    <row r="54" spans="24:105" s="24" customFormat="1" ht="6" customHeight="1"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</row>
    <row r="55" spans="1:105" s="24" customFormat="1" ht="14.25">
      <c r="A55" s="211" t="s">
        <v>178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</row>
    <row r="56" ht="10.5" customHeight="1"/>
    <row r="57" spans="1:105" s="27" customFormat="1" ht="55.5" customHeight="1">
      <c r="A57" s="195" t="s">
        <v>180</v>
      </c>
      <c r="B57" s="196"/>
      <c r="C57" s="196"/>
      <c r="D57" s="196"/>
      <c r="E57" s="196"/>
      <c r="F57" s="196"/>
      <c r="G57" s="197"/>
      <c r="H57" s="195" t="s">
        <v>234</v>
      </c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7"/>
      <c r="BD57" s="195" t="s">
        <v>235</v>
      </c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195" t="s">
        <v>236</v>
      </c>
      <c r="BU57" s="196"/>
      <c r="BV57" s="196"/>
      <c r="BW57" s="196"/>
      <c r="BX57" s="196"/>
      <c r="BY57" s="196"/>
      <c r="BZ57" s="196"/>
      <c r="CA57" s="196"/>
      <c r="CB57" s="196"/>
      <c r="CC57" s="196"/>
      <c r="CD57" s="197"/>
      <c r="CE57" s="195" t="s">
        <v>237</v>
      </c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7"/>
    </row>
    <row r="58" spans="1:105" s="28" customFormat="1" ht="12.75">
      <c r="A58" s="207">
        <v>1</v>
      </c>
      <c r="B58" s="207"/>
      <c r="C58" s="207"/>
      <c r="D58" s="207"/>
      <c r="E58" s="207"/>
      <c r="F58" s="207"/>
      <c r="G58" s="207"/>
      <c r="H58" s="207">
        <v>2</v>
      </c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>
        <v>3</v>
      </c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>
        <v>4</v>
      </c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>
        <v>5</v>
      </c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</row>
    <row r="59" spans="1:105" s="29" customFormat="1" ht="15" customHeight="1">
      <c r="A59" s="215"/>
      <c r="B59" s="215"/>
      <c r="C59" s="215"/>
      <c r="D59" s="215"/>
      <c r="E59" s="215"/>
      <c r="F59" s="215"/>
      <c r="G59" s="215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</row>
    <row r="60" spans="1:105" s="29" customFormat="1" ht="15" customHeight="1">
      <c r="A60" s="215"/>
      <c r="B60" s="215"/>
      <c r="C60" s="215"/>
      <c r="D60" s="215"/>
      <c r="E60" s="215"/>
      <c r="F60" s="215"/>
      <c r="G60" s="215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</row>
    <row r="61" spans="1:105" s="29" customFormat="1" ht="15" customHeight="1">
      <c r="A61" s="215"/>
      <c r="B61" s="215"/>
      <c r="C61" s="215"/>
      <c r="D61" s="215"/>
      <c r="E61" s="215"/>
      <c r="F61" s="215"/>
      <c r="G61" s="215"/>
      <c r="H61" s="219" t="s">
        <v>191</v>
      </c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20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 t="s">
        <v>192</v>
      </c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</row>
    <row r="63" spans="1:105" s="24" customFormat="1" ht="14.25">
      <c r="A63" s="209" t="s">
        <v>238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</row>
    <row r="64" ht="6" customHeight="1"/>
    <row r="65" spans="1:105" s="24" customFormat="1" ht="14.25">
      <c r="A65" s="24" t="s">
        <v>177</v>
      </c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</row>
    <row r="66" spans="24:105" s="24" customFormat="1" ht="6" customHeight="1"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</row>
    <row r="67" spans="1:105" s="24" customFormat="1" ht="14.25">
      <c r="A67" s="211" t="s">
        <v>178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</row>
    <row r="68" ht="10.5" customHeight="1"/>
    <row r="69" spans="1:105" s="27" customFormat="1" ht="45" customHeight="1">
      <c r="A69" s="195" t="s">
        <v>180</v>
      </c>
      <c r="B69" s="196"/>
      <c r="C69" s="196"/>
      <c r="D69" s="196"/>
      <c r="E69" s="196"/>
      <c r="F69" s="196"/>
      <c r="G69" s="197"/>
      <c r="H69" s="195" t="s">
        <v>47</v>
      </c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7"/>
      <c r="BD69" s="195" t="s">
        <v>230</v>
      </c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7"/>
      <c r="BT69" s="195" t="s">
        <v>231</v>
      </c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7"/>
      <c r="CJ69" s="195" t="s">
        <v>232</v>
      </c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7"/>
    </row>
    <row r="70" spans="1:105" s="28" customFormat="1" ht="12.75">
      <c r="A70" s="207">
        <v>1</v>
      </c>
      <c r="B70" s="207"/>
      <c r="C70" s="207"/>
      <c r="D70" s="207"/>
      <c r="E70" s="207"/>
      <c r="F70" s="207"/>
      <c r="G70" s="207"/>
      <c r="H70" s="207">
        <v>2</v>
      </c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>
        <v>3</v>
      </c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>
        <v>4</v>
      </c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>
        <v>5</v>
      </c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</row>
    <row r="71" spans="1:105" s="29" customFormat="1" ht="15" customHeight="1">
      <c r="A71" s="215"/>
      <c r="B71" s="215"/>
      <c r="C71" s="215"/>
      <c r="D71" s="215"/>
      <c r="E71" s="215"/>
      <c r="F71" s="215"/>
      <c r="G71" s="215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</row>
    <row r="72" spans="1:105" s="29" customFormat="1" ht="15" customHeight="1">
      <c r="A72" s="215"/>
      <c r="B72" s="215"/>
      <c r="C72" s="215"/>
      <c r="D72" s="215"/>
      <c r="E72" s="215"/>
      <c r="F72" s="215"/>
      <c r="G72" s="215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</row>
    <row r="73" spans="1:105" s="29" customFormat="1" ht="15" customHeight="1">
      <c r="A73" s="215"/>
      <c r="B73" s="215"/>
      <c r="C73" s="215"/>
      <c r="D73" s="215"/>
      <c r="E73" s="215"/>
      <c r="F73" s="215"/>
      <c r="G73" s="215"/>
      <c r="H73" s="219" t="s">
        <v>191</v>
      </c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20"/>
      <c r="BD73" s="221" t="s">
        <v>192</v>
      </c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 t="s">
        <v>192</v>
      </c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</row>
    <row r="75" spans="1:105" s="24" customFormat="1" ht="27" customHeight="1" hidden="1">
      <c r="A75" s="236" t="s">
        <v>239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</row>
    <row r="76" ht="6" customHeight="1" hidden="1"/>
    <row r="77" spans="1:105" s="24" customFormat="1" ht="14.25" hidden="1">
      <c r="A77" s="24" t="s">
        <v>177</v>
      </c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</row>
    <row r="78" spans="24:105" s="24" customFormat="1" ht="6" customHeight="1" hidden="1"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</row>
    <row r="79" spans="1:105" s="24" customFormat="1" ht="14.25" hidden="1">
      <c r="A79" s="211" t="s">
        <v>178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</row>
    <row r="80" ht="10.5" customHeight="1" hidden="1"/>
    <row r="81" spans="1:105" s="27" customFormat="1" ht="45" customHeight="1" hidden="1">
      <c r="A81" s="195" t="s">
        <v>180</v>
      </c>
      <c r="B81" s="196"/>
      <c r="C81" s="196"/>
      <c r="D81" s="196"/>
      <c r="E81" s="196"/>
      <c r="F81" s="196"/>
      <c r="G81" s="197"/>
      <c r="H81" s="195" t="s">
        <v>47</v>
      </c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7"/>
      <c r="BD81" s="195" t="s">
        <v>230</v>
      </c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7"/>
      <c r="BT81" s="195" t="s">
        <v>231</v>
      </c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7"/>
      <c r="CJ81" s="195" t="s">
        <v>232</v>
      </c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7"/>
    </row>
    <row r="82" spans="1:105" s="28" customFormat="1" ht="12.75" hidden="1">
      <c r="A82" s="207">
        <v>1</v>
      </c>
      <c r="B82" s="207"/>
      <c r="C82" s="207"/>
      <c r="D82" s="207"/>
      <c r="E82" s="207"/>
      <c r="F82" s="207"/>
      <c r="G82" s="207"/>
      <c r="H82" s="207">
        <v>2</v>
      </c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>
        <v>3</v>
      </c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>
        <v>4</v>
      </c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>
        <v>5</v>
      </c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</row>
    <row r="83" spans="1:105" s="29" customFormat="1" ht="15" customHeight="1" hidden="1">
      <c r="A83" s="215"/>
      <c r="B83" s="215"/>
      <c r="C83" s="215"/>
      <c r="D83" s="215"/>
      <c r="E83" s="215"/>
      <c r="F83" s="215"/>
      <c r="G83" s="215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</row>
    <row r="84" spans="1:105" s="29" customFormat="1" ht="15" customHeight="1" hidden="1">
      <c r="A84" s="215"/>
      <c r="B84" s="215"/>
      <c r="C84" s="215"/>
      <c r="D84" s="215"/>
      <c r="E84" s="215"/>
      <c r="F84" s="215"/>
      <c r="G84" s="215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</row>
    <row r="85" spans="1:105" s="29" customFormat="1" ht="15" customHeight="1" hidden="1">
      <c r="A85" s="215"/>
      <c r="B85" s="215"/>
      <c r="C85" s="215"/>
      <c r="D85" s="215"/>
      <c r="E85" s="215"/>
      <c r="F85" s="215"/>
      <c r="G85" s="215"/>
      <c r="H85" s="219" t="s">
        <v>191</v>
      </c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20"/>
      <c r="BD85" s="221" t="s">
        <v>192</v>
      </c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 t="s">
        <v>192</v>
      </c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</row>
    <row r="86" ht="12" customHeight="1" hidden="1"/>
    <row r="87" spans="1:105" s="24" customFormat="1" ht="14.25">
      <c r="A87" s="209" t="s">
        <v>240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</row>
    <row r="88" ht="6" customHeight="1"/>
    <row r="89" spans="1:105" s="24" customFormat="1" ht="14.25">
      <c r="A89" s="24" t="s">
        <v>177</v>
      </c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</row>
    <row r="90" spans="24:105" s="24" customFormat="1" ht="6" customHeight="1"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</row>
    <row r="91" spans="1:105" s="24" customFormat="1" ht="14.25">
      <c r="A91" s="211" t="s">
        <v>178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</row>
    <row r="92" ht="10.5" customHeight="1"/>
    <row r="93" spans="1:105" s="24" customFormat="1" ht="14.25">
      <c r="A93" s="209" t="s">
        <v>241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</row>
    <row r="94" ht="10.5" customHeight="1"/>
    <row r="95" spans="1:105" s="27" customFormat="1" ht="45" customHeight="1">
      <c r="A95" s="204" t="s">
        <v>180</v>
      </c>
      <c r="B95" s="205"/>
      <c r="C95" s="205"/>
      <c r="D95" s="205"/>
      <c r="E95" s="205"/>
      <c r="F95" s="205"/>
      <c r="G95" s="206"/>
      <c r="H95" s="204" t="s">
        <v>234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6"/>
      <c r="AP95" s="204" t="s">
        <v>242</v>
      </c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6"/>
      <c r="BF95" s="204" t="s">
        <v>243</v>
      </c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6"/>
      <c r="BV95" s="204" t="s">
        <v>244</v>
      </c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6"/>
      <c r="CL95" s="204" t="s">
        <v>198</v>
      </c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6"/>
    </row>
    <row r="96" spans="1:105" s="28" customFormat="1" ht="12.75">
      <c r="A96" s="207">
        <v>1</v>
      </c>
      <c r="B96" s="207"/>
      <c r="C96" s="207"/>
      <c r="D96" s="207"/>
      <c r="E96" s="207"/>
      <c r="F96" s="207"/>
      <c r="G96" s="207"/>
      <c r="H96" s="207">
        <v>2</v>
      </c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>
        <v>3</v>
      </c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>
        <v>4</v>
      </c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>
        <v>5</v>
      </c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>
        <v>6</v>
      </c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</row>
    <row r="97" spans="1:105" s="29" customFormat="1" ht="15" customHeight="1">
      <c r="A97" s="215"/>
      <c r="B97" s="215"/>
      <c r="C97" s="215"/>
      <c r="D97" s="215"/>
      <c r="E97" s="215"/>
      <c r="F97" s="215"/>
      <c r="G97" s="215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</row>
    <row r="98" spans="1:105" s="29" customFormat="1" ht="15" customHeight="1">
      <c r="A98" s="215"/>
      <c r="B98" s="215"/>
      <c r="C98" s="215"/>
      <c r="D98" s="215"/>
      <c r="E98" s="215"/>
      <c r="F98" s="215"/>
      <c r="G98" s="215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</row>
    <row r="99" spans="1:105" s="29" customFormat="1" ht="15" customHeight="1">
      <c r="A99" s="215"/>
      <c r="B99" s="215"/>
      <c r="C99" s="215"/>
      <c r="D99" s="215"/>
      <c r="E99" s="215"/>
      <c r="F99" s="215"/>
      <c r="G99" s="215"/>
      <c r="H99" s="254" t="s">
        <v>245</v>
      </c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6"/>
      <c r="AP99" s="221" t="s">
        <v>192</v>
      </c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 t="s">
        <v>192</v>
      </c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 t="s">
        <v>192</v>
      </c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</row>
    <row r="100" ht="10.5" customHeight="1"/>
    <row r="101" spans="1:105" s="24" customFormat="1" ht="14.25">
      <c r="A101" s="209" t="s">
        <v>246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</row>
    <row r="102" ht="10.5" customHeight="1"/>
    <row r="103" spans="1:105" s="27" customFormat="1" ht="45" customHeight="1">
      <c r="A103" s="195" t="s">
        <v>180</v>
      </c>
      <c r="B103" s="196"/>
      <c r="C103" s="196"/>
      <c r="D103" s="196"/>
      <c r="E103" s="196"/>
      <c r="F103" s="196"/>
      <c r="G103" s="197"/>
      <c r="H103" s="195" t="s">
        <v>234</v>
      </c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7"/>
      <c r="BD103" s="195" t="s">
        <v>247</v>
      </c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7"/>
      <c r="BT103" s="195" t="s">
        <v>248</v>
      </c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7"/>
      <c r="CJ103" s="195" t="s">
        <v>249</v>
      </c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7"/>
    </row>
    <row r="104" spans="1:105" s="28" customFormat="1" ht="12.75">
      <c r="A104" s="207">
        <v>1</v>
      </c>
      <c r="B104" s="207"/>
      <c r="C104" s="207"/>
      <c r="D104" s="207"/>
      <c r="E104" s="207"/>
      <c r="F104" s="207"/>
      <c r="G104" s="207"/>
      <c r="H104" s="207">
        <v>2</v>
      </c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>
        <v>3</v>
      </c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>
        <v>4</v>
      </c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>
        <v>5</v>
      </c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  <c r="CX104" s="207"/>
      <c r="CY104" s="207"/>
      <c r="CZ104" s="207"/>
      <c r="DA104" s="207"/>
    </row>
    <row r="105" spans="1:105" s="29" customFormat="1" ht="15" customHeight="1">
      <c r="A105" s="215"/>
      <c r="B105" s="215"/>
      <c r="C105" s="215"/>
      <c r="D105" s="215"/>
      <c r="E105" s="215"/>
      <c r="F105" s="215"/>
      <c r="G105" s="215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</row>
    <row r="106" spans="1:105" s="29" customFormat="1" ht="15" customHeight="1">
      <c r="A106" s="215"/>
      <c r="B106" s="215"/>
      <c r="C106" s="215"/>
      <c r="D106" s="215"/>
      <c r="E106" s="215"/>
      <c r="F106" s="215"/>
      <c r="G106" s="215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21"/>
      <c r="BE106" s="221"/>
      <c r="BF106" s="221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1"/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</row>
    <row r="107" spans="1:105" s="29" customFormat="1" ht="15" customHeight="1">
      <c r="A107" s="215"/>
      <c r="B107" s="215"/>
      <c r="C107" s="215"/>
      <c r="D107" s="215"/>
      <c r="E107" s="215"/>
      <c r="F107" s="215"/>
      <c r="G107" s="215"/>
      <c r="H107" s="219" t="s">
        <v>191</v>
      </c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20"/>
      <c r="BD107" s="221"/>
      <c r="BE107" s="221"/>
      <c r="BF107" s="221"/>
      <c r="BG107" s="221"/>
      <c r="BH107" s="221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/>
      <c r="BS107" s="221"/>
      <c r="BT107" s="221"/>
      <c r="BU107" s="221"/>
      <c r="BV107" s="221"/>
      <c r="BW107" s="221"/>
      <c r="BX107" s="221"/>
      <c r="BY107" s="221"/>
      <c r="BZ107" s="221"/>
      <c r="CA107" s="221"/>
      <c r="CB107" s="221"/>
      <c r="CC107" s="221"/>
      <c r="CD107" s="221"/>
      <c r="CE107" s="221"/>
      <c r="CF107" s="221"/>
      <c r="CG107" s="221"/>
      <c r="CH107" s="221"/>
      <c r="CI107" s="221"/>
      <c r="CJ107" s="221"/>
      <c r="CK107" s="221"/>
      <c r="CL107" s="221"/>
      <c r="CM107" s="221"/>
      <c r="CN107" s="221"/>
      <c r="CO107" s="221"/>
      <c r="CP107" s="221"/>
      <c r="CQ107" s="221"/>
      <c r="CR107" s="221"/>
      <c r="CS107" s="221"/>
      <c r="CT107" s="221"/>
      <c r="CU107" s="221"/>
      <c r="CV107" s="221"/>
      <c r="CW107" s="221"/>
      <c r="CX107" s="221"/>
      <c r="CY107" s="221"/>
      <c r="CZ107" s="221"/>
      <c r="DA107" s="221"/>
    </row>
    <row r="108" ht="10.5" customHeight="1"/>
    <row r="109" spans="1:105" s="24" customFormat="1" ht="14.25">
      <c r="A109" s="209" t="s">
        <v>250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</row>
    <row r="110" ht="10.5" customHeight="1"/>
    <row r="111" spans="1:105" s="27" customFormat="1" ht="45" customHeight="1">
      <c r="A111" s="204" t="s">
        <v>180</v>
      </c>
      <c r="B111" s="205"/>
      <c r="C111" s="205"/>
      <c r="D111" s="205"/>
      <c r="E111" s="205"/>
      <c r="F111" s="205"/>
      <c r="G111" s="206"/>
      <c r="H111" s="204" t="s">
        <v>47</v>
      </c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6"/>
      <c r="AP111" s="204" t="s">
        <v>251</v>
      </c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6"/>
      <c r="BF111" s="204" t="s">
        <v>252</v>
      </c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6"/>
      <c r="BV111" s="204" t="s">
        <v>253</v>
      </c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6"/>
      <c r="CL111" s="204" t="s">
        <v>254</v>
      </c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6"/>
    </row>
    <row r="112" spans="1:105" s="28" customFormat="1" ht="12.75">
      <c r="A112" s="207">
        <v>1</v>
      </c>
      <c r="B112" s="207"/>
      <c r="C112" s="207"/>
      <c r="D112" s="207"/>
      <c r="E112" s="207"/>
      <c r="F112" s="207"/>
      <c r="G112" s="207"/>
      <c r="H112" s="207">
        <v>2</v>
      </c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>
        <v>4</v>
      </c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>
        <v>5</v>
      </c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>
        <v>6</v>
      </c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>
        <v>6</v>
      </c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A112" s="207"/>
    </row>
    <row r="113" spans="1:105" s="29" customFormat="1" ht="15" customHeight="1">
      <c r="A113" s="215"/>
      <c r="B113" s="215"/>
      <c r="C113" s="215"/>
      <c r="D113" s="215"/>
      <c r="E113" s="215"/>
      <c r="F113" s="215"/>
      <c r="G113" s="215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21"/>
      <c r="BY113" s="221"/>
      <c r="BZ113" s="221"/>
      <c r="CA113" s="221"/>
      <c r="CB113" s="221"/>
      <c r="CC113" s="221"/>
      <c r="CD113" s="221"/>
      <c r="CE113" s="221"/>
      <c r="CF113" s="221"/>
      <c r="CG113" s="221"/>
      <c r="CH113" s="221"/>
      <c r="CI113" s="221"/>
      <c r="CJ113" s="221"/>
      <c r="CK113" s="221"/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21"/>
      <c r="CY113" s="221"/>
      <c r="CZ113" s="221"/>
      <c r="DA113" s="221"/>
    </row>
    <row r="114" spans="1:105" s="29" customFormat="1" ht="15" customHeight="1">
      <c r="A114" s="215"/>
      <c r="B114" s="215"/>
      <c r="C114" s="215"/>
      <c r="D114" s="215"/>
      <c r="E114" s="215"/>
      <c r="F114" s="215"/>
      <c r="G114" s="215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</row>
    <row r="115" spans="1:105" s="29" customFormat="1" ht="15" customHeight="1">
      <c r="A115" s="215"/>
      <c r="B115" s="215"/>
      <c r="C115" s="215"/>
      <c r="D115" s="215"/>
      <c r="E115" s="215"/>
      <c r="F115" s="215"/>
      <c r="G115" s="215"/>
      <c r="H115" s="218" t="s">
        <v>191</v>
      </c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20"/>
      <c r="AP115" s="221" t="s">
        <v>192</v>
      </c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 t="s">
        <v>192</v>
      </c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 t="s">
        <v>192</v>
      </c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</row>
    <row r="117" spans="1:105" s="24" customFormat="1" ht="14.25" hidden="1">
      <c r="A117" s="209" t="s">
        <v>255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</row>
    <row r="118" ht="10.5" customHeight="1" hidden="1"/>
    <row r="119" spans="1:105" s="27" customFormat="1" ht="45" customHeight="1" hidden="1">
      <c r="A119" s="195" t="s">
        <v>180</v>
      </c>
      <c r="B119" s="196"/>
      <c r="C119" s="196"/>
      <c r="D119" s="196"/>
      <c r="E119" s="196"/>
      <c r="F119" s="196"/>
      <c r="G119" s="197"/>
      <c r="H119" s="195" t="s">
        <v>47</v>
      </c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7"/>
      <c r="BD119" s="195" t="s">
        <v>256</v>
      </c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7"/>
      <c r="BT119" s="195" t="s">
        <v>257</v>
      </c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7"/>
      <c r="CJ119" s="195" t="s">
        <v>258</v>
      </c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7"/>
    </row>
    <row r="120" spans="1:105" s="28" customFormat="1" ht="12.75" hidden="1">
      <c r="A120" s="207">
        <v>1</v>
      </c>
      <c r="B120" s="207"/>
      <c r="C120" s="207"/>
      <c r="D120" s="207"/>
      <c r="E120" s="207"/>
      <c r="F120" s="207"/>
      <c r="G120" s="207"/>
      <c r="H120" s="207">
        <v>2</v>
      </c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>
        <v>4</v>
      </c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7"/>
      <c r="BT120" s="207">
        <v>5</v>
      </c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7">
        <v>6</v>
      </c>
      <c r="CK120" s="207"/>
      <c r="CL120" s="207"/>
      <c r="CM120" s="207"/>
      <c r="CN120" s="207"/>
      <c r="CO120" s="207"/>
      <c r="CP120" s="207"/>
      <c r="CQ120" s="207"/>
      <c r="CR120" s="207"/>
      <c r="CS120" s="207"/>
      <c r="CT120" s="207"/>
      <c r="CU120" s="207"/>
      <c r="CV120" s="207"/>
      <c r="CW120" s="207"/>
      <c r="CX120" s="207"/>
      <c r="CY120" s="207"/>
      <c r="CZ120" s="207"/>
      <c r="DA120" s="207"/>
    </row>
    <row r="121" spans="1:105" s="29" customFormat="1" ht="15" customHeight="1" hidden="1">
      <c r="A121" s="215"/>
      <c r="B121" s="215"/>
      <c r="C121" s="215"/>
      <c r="D121" s="215"/>
      <c r="E121" s="215"/>
      <c r="F121" s="215"/>
      <c r="G121" s="215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21"/>
      <c r="BE121" s="221"/>
      <c r="BF121" s="221"/>
      <c r="BG121" s="221"/>
      <c r="BH121" s="221"/>
      <c r="BI121" s="221"/>
      <c r="BJ121" s="221"/>
      <c r="BK121" s="221"/>
      <c r="BL121" s="221"/>
      <c r="BM121" s="221"/>
      <c r="BN121" s="221"/>
      <c r="BO121" s="221"/>
      <c r="BP121" s="221"/>
      <c r="BQ121" s="221"/>
      <c r="BR121" s="221"/>
      <c r="BS121" s="221"/>
      <c r="BT121" s="221"/>
      <c r="BU121" s="221"/>
      <c r="BV121" s="221"/>
      <c r="BW121" s="221"/>
      <c r="BX121" s="221"/>
      <c r="BY121" s="221"/>
      <c r="BZ121" s="221"/>
      <c r="CA121" s="221"/>
      <c r="CB121" s="221"/>
      <c r="CC121" s="221"/>
      <c r="CD121" s="221"/>
      <c r="CE121" s="221"/>
      <c r="CF121" s="221"/>
      <c r="CG121" s="221"/>
      <c r="CH121" s="221"/>
      <c r="CI121" s="221"/>
      <c r="CJ121" s="221"/>
      <c r="CK121" s="221"/>
      <c r="CL121" s="221"/>
      <c r="CM121" s="221"/>
      <c r="CN121" s="221"/>
      <c r="CO121" s="221"/>
      <c r="CP121" s="221"/>
      <c r="CQ121" s="221"/>
      <c r="CR121" s="221"/>
      <c r="CS121" s="221"/>
      <c r="CT121" s="221"/>
      <c r="CU121" s="221"/>
      <c r="CV121" s="221"/>
      <c r="CW121" s="221"/>
      <c r="CX121" s="221"/>
      <c r="CY121" s="221"/>
      <c r="CZ121" s="221"/>
      <c r="DA121" s="221"/>
    </row>
    <row r="122" spans="1:105" s="29" customFormat="1" ht="15" customHeight="1" hidden="1">
      <c r="A122" s="215"/>
      <c r="B122" s="215"/>
      <c r="C122" s="215"/>
      <c r="D122" s="215"/>
      <c r="E122" s="215"/>
      <c r="F122" s="215"/>
      <c r="G122" s="215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21"/>
      <c r="BE122" s="221"/>
      <c r="BF122" s="221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/>
      <c r="BV122" s="221"/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/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1"/>
      <c r="CX122" s="221"/>
      <c r="CY122" s="221"/>
      <c r="CZ122" s="221"/>
      <c r="DA122" s="221"/>
    </row>
    <row r="123" spans="1:105" s="29" customFormat="1" ht="15" customHeight="1" hidden="1">
      <c r="A123" s="215"/>
      <c r="B123" s="215"/>
      <c r="C123" s="215"/>
      <c r="D123" s="215"/>
      <c r="E123" s="215"/>
      <c r="F123" s="215"/>
      <c r="G123" s="215"/>
      <c r="H123" s="219" t="s">
        <v>191</v>
      </c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20"/>
      <c r="BD123" s="221" t="s">
        <v>192</v>
      </c>
      <c r="BE123" s="221"/>
      <c r="BF123" s="221"/>
      <c r="BG123" s="221"/>
      <c r="BH123" s="221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21"/>
      <c r="BS123" s="221"/>
      <c r="BT123" s="221" t="s">
        <v>192</v>
      </c>
      <c r="BU123" s="221"/>
      <c r="BV123" s="221"/>
      <c r="BW123" s="221"/>
      <c r="BX123" s="221"/>
      <c r="BY123" s="221"/>
      <c r="BZ123" s="221"/>
      <c r="CA123" s="221"/>
      <c r="CB123" s="221"/>
      <c r="CC123" s="221"/>
      <c r="CD123" s="221"/>
      <c r="CE123" s="221"/>
      <c r="CF123" s="221"/>
      <c r="CG123" s="221"/>
      <c r="CH123" s="221"/>
      <c r="CI123" s="221"/>
      <c r="CJ123" s="221" t="s">
        <v>192</v>
      </c>
      <c r="CK123" s="221"/>
      <c r="CL123" s="221"/>
      <c r="CM123" s="221"/>
      <c r="CN123" s="221"/>
      <c r="CO123" s="221"/>
      <c r="CP123" s="221"/>
      <c r="CQ123" s="221"/>
      <c r="CR123" s="221"/>
      <c r="CS123" s="221"/>
      <c r="CT123" s="221"/>
      <c r="CU123" s="221"/>
      <c r="CV123" s="221"/>
      <c r="CW123" s="221"/>
      <c r="CX123" s="221"/>
      <c r="CY123" s="221"/>
      <c r="CZ123" s="221"/>
      <c r="DA123" s="221"/>
    </row>
    <row r="125" spans="1:105" s="24" customFormat="1" ht="14.25">
      <c r="A125" s="209" t="s">
        <v>259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</row>
    <row r="126" ht="10.5" customHeight="1"/>
    <row r="127" spans="1:105" s="27" customFormat="1" ht="45" customHeight="1">
      <c r="A127" s="195" t="s">
        <v>180</v>
      </c>
      <c r="B127" s="196"/>
      <c r="C127" s="196"/>
      <c r="D127" s="196"/>
      <c r="E127" s="196"/>
      <c r="F127" s="196"/>
      <c r="G127" s="197"/>
      <c r="H127" s="195" t="s">
        <v>234</v>
      </c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7"/>
      <c r="BD127" s="195" t="s">
        <v>260</v>
      </c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7"/>
      <c r="BT127" s="195" t="s">
        <v>261</v>
      </c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7"/>
      <c r="CJ127" s="195" t="s">
        <v>262</v>
      </c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7"/>
    </row>
    <row r="128" spans="1:105" s="28" customFormat="1" ht="12.75">
      <c r="A128" s="207">
        <v>1</v>
      </c>
      <c r="B128" s="207"/>
      <c r="C128" s="207"/>
      <c r="D128" s="207"/>
      <c r="E128" s="207"/>
      <c r="F128" s="207"/>
      <c r="G128" s="207"/>
      <c r="H128" s="207">
        <v>2</v>
      </c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>
        <v>3</v>
      </c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>
        <v>4</v>
      </c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>
        <v>5</v>
      </c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</row>
    <row r="129" spans="1:105" s="29" customFormat="1" ht="15" customHeight="1">
      <c r="A129" s="215"/>
      <c r="B129" s="215"/>
      <c r="C129" s="215"/>
      <c r="D129" s="215"/>
      <c r="E129" s="215"/>
      <c r="F129" s="215"/>
      <c r="G129" s="215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21"/>
      <c r="BE129" s="221"/>
      <c r="BF129" s="221"/>
      <c r="BG129" s="221"/>
      <c r="BH129" s="221"/>
      <c r="BI129" s="221"/>
      <c r="BJ129" s="221"/>
      <c r="BK129" s="221"/>
      <c r="BL129" s="221"/>
      <c r="BM129" s="221"/>
      <c r="BN129" s="221"/>
      <c r="BO129" s="221"/>
      <c r="BP129" s="221"/>
      <c r="BQ129" s="221"/>
      <c r="BR129" s="221"/>
      <c r="BS129" s="221"/>
      <c r="BT129" s="221"/>
      <c r="BU129" s="221"/>
      <c r="BV129" s="221"/>
      <c r="BW129" s="221"/>
      <c r="BX129" s="221"/>
      <c r="BY129" s="221"/>
      <c r="BZ129" s="221"/>
      <c r="CA129" s="221"/>
      <c r="CB129" s="221"/>
      <c r="CC129" s="221"/>
      <c r="CD129" s="221"/>
      <c r="CE129" s="221"/>
      <c r="CF129" s="221"/>
      <c r="CG129" s="221"/>
      <c r="CH129" s="221"/>
      <c r="CI129" s="221"/>
      <c r="CJ129" s="221"/>
      <c r="CK129" s="221"/>
      <c r="CL129" s="221"/>
      <c r="CM129" s="221"/>
      <c r="CN129" s="221"/>
      <c r="CO129" s="221"/>
      <c r="CP129" s="221"/>
      <c r="CQ129" s="221"/>
      <c r="CR129" s="221"/>
      <c r="CS129" s="221"/>
      <c r="CT129" s="221"/>
      <c r="CU129" s="221"/>
      <c r="CV129" s="221"/>
      <c r="CW129" s="221"/>
      <c r="CX129" s="221"/>
      <c r="CY129" s="221"/>
      <c r="CZ129" s="221"/>
      <c r="DA129" s="221"/>
    </row>
    <row r="130" spans="1:105" s="29" customFormat="1" ht="15" customHeight="1">
      <c r="A130" s="215"/>
      <c r="B130" s="215"/>
      <c r="C130" s="215"/>
      <c r="D130" s="215"/>
      <c r="E130" s="215"/>
      <c r="F130" s="215"/>
      <c r="G130" s="215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21"/>
      <c r="BE130" s="221"/>
      <c r="BF130" s="221"/>
      <c r="BG130" s="221"/>
      <c r="BH130" s="221"/>
      <c r="BI130" s="221"/>
      <c r="BJ130" s="221"/>
      <c r="BK130" s="221"/>
      <c r="BL130" s="221"/>
      <c r="BM130" s="221"/>
      <c r="BN130" s="221"/>
      <c r="BO130" s="221"/>
      <c r="BP130" s="221"/>
      <c r="BQ130" s="221"/>
      <c r="BR130" s="221"/>
      <c r="BS130" s="221"/>
      <c r="BT130" s="221"/>
      <c r="BU130" s="221"/>
      <c r="BV130" s="221"/>
      <c r="BW130" s="221"/>
      <c r="BX130" s="221"/>
      <c r="BY130" s="221"/>
      <c r="BZ130" s="221"/>
      <c r="CA130" s="221"/>
      <c r="CB130" s="221"/>
      <c r="CC130" s="221"/>
      <c r="CD130" s="221"/>
      <c r="CE130" s="221"/>
      <c r="CF130" s="221"/>
      <c r="CG130" s="221"/>
      <c r="CH130" s="221"/>
      <c r="CI130" s="221"/>
      <c r="CJ130" s="221"/>
      <c r="CK130" s="221"/>
      <c r="CL130" s="221"/>
      <c r="CM130" s="221"/>
      <c r="CN130" s="221"/>
      <c r="CO130" s="221"/>
      <c r="CP130" s="221"/>
      <c r="CQ130" s="221"/>
      <c r="CR130" s="221"/>
      <c r="CS130" s="221"/>
      <c r="CT130" s="221"/>
      <c r="CU130" s="221"/>
      <c r="CV130" s="221"/>
      <c r="CW130" s="221"/>
      <c r="CX130" s="221"/>
      <c r="CY130" s="221"/>
      <c r="CZ130" s="221"/>
      <c r="DA130" s="221"/>
    </row>
    <row r="131" spans="1:105" s="29" customFormat="1" ht="15" customHeight="1">
      <c r="A131" s="215"/>
      <c r="B131" s="215"/>
      <c r="C131" s="215"/>
      <c r="D131" s="215"/>
      <c r="E131" s="215"/>
      <c r="F131" s="215"/>
      <c r="G131" s="215"/>
      <c r="H131" s="219" t="s">
        <v>191</v>
      </c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20"/>
      <c r="BD131" s="221" t="s">
        <v>192</v>
      </c>
      <c r="BE131" s="221"/>
      <c r="BF131" s="221"/>
      <c r="BG131" s="221"/>
      <c r="BH131" s="221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 t="s">
        <v>192</v>
      </c>
      <c r="BU131" s="221"/>
      <c r="BV131" s="221"/>
      <c r="BW131" s="221"/>
      <c r="BX131" s="221"/>
      <c r="BY131" s="221"/>
      <c r="BZ131" s="221"/>
      <c r="CA131" s="221"/>
      <c r="CB131" s="221"/>
      <c r="CC131" s="221"/>
      <c r="CD131" s="221"/>
      <c r="CE131" s="221"/>
      <c r="CF131" s="221"/>
      <c r="CG131" s="221"/>
      <c r="CH131" s="221"/>
      <c r="CI131" s="221"/>
      <c r="CJ131" s="221"/>
      <c r="CK131" s="221"/>
      <c r="CL131" s="221"/>
      <c r="CM131" s="221"/>
      <c r="CN131" s="221"/>
      <c r="CO131" s="221"/>
      <c r="CP131" s="221"/>
      <c r="CQ131" s="221"/>
      <c r="CR131" s="221"/>
      <c r="CS131" s="221"/>
      <c r="CT131" s="221"/>
      <c r="CU131" s="221"/>
      <c r="CV131" s="221"/>
      <c r="CW131" s="221"/>
      <c r="CX131" s="221"/>
      <c r="CY131" s="221"/>
      <c r="CZ131" s="221"/>
      <c r="DA131" s="221"/>
    </row>
    <row r="133" spans="1:105" s="24" customFormat="1" ht="14.25">
      <c r="A133" s="209" t="s">
        <v>263</v>
      </c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</row>
    <row r="134" ht="10.5" customHeight="1"/>
    <row r="135" spans="1:105" ht="30" customHeight="1">
      <c r="A135" s="195" t="s">
        <v>180</v>
      </c>
      <c r="B135" s="196"/>
      <c r="C135" s="196"/>
      <c r="D135" s="196"/>
      <c r="E135" s="196"/>
      <c r="F135" s="196"/>
      <c r="G135" s="197"/>
      <c r="H135" s="195" t="s">
        <v>234</v>
      </c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7"/>
      <c r="BT135" s="195" t="s">
        <v>264</v>
      </c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7"/>
      <c r="CJ135" s="195" t="s">
        <v>265</v>
      </c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7"/>
    </row>
    <row r="136" spans="1:105" s="21" customFormat="1" ht="12.75">
      <c r="A136" s="207">
        <v>1</v>
      </c>
      <c r="B136" s="207"/>
      <c r="C136" s="207"/>
      <c r="D136" s="207"/>
      <c r="E136" s="207"/>
      <c r="F136" s="207"/>
      <c r="G136" s="207"/>
      <c r="H136" s="207">
        <v>2</v>
      </c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>
        <v>3</v>
      </c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>
        <v>4</v>
      </c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</row>
    <row r="137" spans="1:105" ht="15" customHeight="1">
      <c r="A137" s="215"/>
      <c r="B137" s="215"/>
      <c r="C137" s="215"/>
      <c r="D137" s="215"/>
      <c r="E137" s="215"/>
      <c r="F137" s="215"/>
      <c r="G137" s="215"/>
      <c r="H137" s="260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8"/>
      <c r="BT137" s="221"/>
      <c r="BU137" s="221"/>
      <c r="BV137" s="221"/>
      <c r="BW137" s="221"/>
      <c r="BX137" s="221"/>
      <c r="BY137" s="221"/>
      <c r="BZ137" s="221"/>
      <c r="CA137" s="221"/>
      <c r="CB137" s="221"/>
      <c r="CC137" s="221"/>
      <c r="CD137" s="221"/>
      <c r="CE137" s="221"/>
      <c r="CF137" s="221"/>
      <c r="CG137" s="221"/>
      <c r="CH137" s="221"/>
      <c r="CI137" s="221"/>
      <c r="CJ137" s="221"/>
      <c r="CK137" s="221"/>
      <c r="CL137" s="221"/>
      <c r="CM137" s="221"/>
      <c r="CN137" s="221"/>
      <c r="CO137" s="221"/>
      <c r="CP137" s="221"/>
      <c r="CQ137" s="221"/>
      <c r="CR137" s="221"/>
      <c r="CS137" s="221"/>
      <c r="CT137" s="221"/>
      <c r="CU137" s="221"/>
      <c r="CV137" s="221"/>
      <c r="CW137" s="221"/>
      <c r="CX137" s="221"/>
      <c r="CY137" s="221"/>
      <c r="CZ137" s="221"/>
      <c r="DA137" s="221"/>
    </row>
    <row r="138" spans="1:105" ht="15" customHeight="1">
      <c r="A138" s="215"/>
      <c r="B138" s="215"/>
      <c r="C138" s="215"/>
      <c r="D138" s="215"/>
      <c r="E138" s="215"/>
      <c r="F138" s="215"/>
      <c r="G138" s="215"/>
      <c r="H138" s="260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8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  <c r="CQ138" s="221"/>
      <c r="CR138" s="221"/>
      <c r="CS138" s="221"/>
      <c r="CT138" s="221"/>
      <c r="CU138" s="221"/>
      <c r="CV138" s="221"/>
      <c r="CW138" s="221"/>
      <c r="CX138" s="221"/>
      <c r="CY138" s="221"/>
      <c r="CZ138" s="221"/>
      <c r="DA138" s="221"/>
    </row>
    <row r="139" spans="1:105" ht="15" customHeight="1">
      <c r="A139" s="215"/>
      <c r="B139" s="215"/>
      <c r="C139" s="215"/>
      <c r="D139" s="215"/>
      <c r="E139" s="215"/>
      <c r="F139" s="215"/>
      <c r="G139" s="215"/>
      <c r="H139" s="270" t="s">
        <v>191</v>
      </c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2"/>
      <c r="BT139" s="221" t="s">
        <v>192</v>
      </c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21"/>
      <c r="CK139" s="221"/>
      <c r="CL139" s="221"/>
      <c r="CM139" s="221"/>
      <c r="CN139" s="221"/>
      <c r="CO139" s="221"/>
      <c r="CP139" s="221"/>
      <c r="CQ139" s="221"/>
      <c r="CR139" s="221"/>
      <c r="CS139" s="221"/>
      <c r="CT139" s="221"/>
      <c r="CU139" s="221"/>
      <c r="CV139" s="221"/>
      <c r="CW139" s="221"/>
      <c r="CX139" s="221"/>
      <c r="CY139" s="221"/>
      <c r="CZ139" s="221"/>
      <c r="DA139" s="221"/>
    </row>
    <row r="141" spans="1:105" s="24" customFormat="1" ht="28.5" customHeight="1">
      <c r="A141" s="236" t="s">
        <v>266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</row>
    <row r="142" ht="10.5" customHeight="1"/>
    <row r="143" spans="1:105" s="27" customFormat="1" ht="30" customHeight="1">
      <c r="A143" s="195" t="s">
        <v>180</v>
      </c>
      <c r="B143" s="196"/>
      <c r="C143" s="196"/>
      <c r="D143" s="196"/>
      <c r="E143" s="196"/>
      <c r="F143" s="196"/>
      <c r="G143" s="197"/>
      <c r="H143" s="195" t="s">
        <v>234</v>
      </c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7"/>
      <c r="BD143" s="195" t="s">
        <v>256</v>
      </c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7"/>
      <c r="BT143" s="195" t="s">
        <v>267</v>
      </c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7"/>
      <c r="CJ143" s="195" t="s">
        <v>268</v>
      </c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7"/>
    </row>
    <row r="144" spans="1:105" s="28" customFormat="1" ht="12.75">
      <c r="A144" s="207">
        <v>1</v>
      </c>
      <c r="B144" s="207"/>
      <c r="C144" s="207"/>
      <c r="D144" s="207"/>
      <c r="E144" s="207"/>
      <c r="F144" s="207"/>
      <c r="G144" s="207"/>
      <c r="H144" s="207">
        <v>1</v>
      </c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>
        <v>2</v>
      </c>
      <c r="BE144" s="207"/>
      <c r="BF144" s="207"/>
      <c r="BG144" s="207"/>
      <c r="BH144" s="207"/>
      <c r="BI144" s="207"/>
      <c r="BJ144" s="207"/>
      <c r="BK144" s="207"/>
      <c r="BL144" s="207"/>
      <c r="BM144" s="207"/>
      <c r="BN144" s="207"/>
      <c r="BO144" s="207"/>
      <c r="BP144" s="207"/>
      <c r="BQ144" s="207"/>
      <c r="BR144" s="207"/>
      <c r="BS144" s="207"/>
      <c r="BT144" s="207">
        <v>3</v>
      </c>
      <c r="BU144" s="207"/>
      <c r="BV144" s="207"/>
      <c r="BW144" s="207"/>
      <c r="BX144" s="207"/>
      <c r="BY144" s="207"/>
      <c r="BZ144" s="207"/>
      <c r="CA144" s="207"/>
      <c r="CB144" s="207"/>
      <c r="CC144" s="207"/>
      <c r="CD144" s="207"/>
      <c r="CE144" s="207"/>
      <c r="CF144" s="207"/>
      <c r="CG144" s="207"/>
      <c r="CH144" s="207"/>
      <c r="CI144" s="207"/>
      <c r="CJ144" s="207">
        <v>4</v>
      </c>
      <c r="CK144" s="207"/>
      <c r="CL144" s="207"/>
      <c r="CM144" s="207"/>
      <c r="CN144" s="207"/>
      <c r="CO144" s="207"/>
      <c r="CP144" s="207"/>
      <c r="CQ144" s="207"/>
      <c r="CR144" s="207"/>
      <c r="CS144" s="207"/>
      <c r="CT144" s="207"/>
      <c r="CU144" s="207"/>
      <c r="CV144" s="207"/>
      <c r="CW144" s="207"/>
      <c r="CX144" s="207"/>
      <c r="CY144" s="207"/>
      <c r="CZ144" s="207"/>
      <c r="DA144" s="207"/>
    </row>
    <row r="145" spans="1:105" s="29" customFormat="1" ht="27.75" customHeight="1">
      <c r="A145" s="215" t="s">
        <v>207</v>
      </c>
      <c r="B145" s="215"/>
      <c r="C145" s="215"/>
      <c r="D145" s="215"/>
      <c r="E145" s="215"/>
      <c r="F145" s="215"/>
      <c r="G145" s="215"/>
      <c r="H145" s="216" t="s">
        <v>511</v>
      </c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21">
        <v>20</v>
      </c>
      <c r="BE145" s="221"/>
      <c r="BF145" s="221"/>
      <c r="BG145" s="221"/>
      <c r="BH145" s="221"/>
      <c r="BI145" s="221"/>
      <c r="BJ145" s="221"/>
      <c r="BK145" s="221"/>
      <c r="BL145" s="221"/>
      <c r="BM145" s="221"/>
      <c r="BN145" s="221"/>
      <c r="BO145" s="221"/>
      <c r="BP145" s="221"/>
      <c r="BQ145" s="221"/>
      <c r="BR145" s="221"/>
      <c r="BS145" s="221"/>
      <c r="BT145" s="221">
        <v>45000</v>
      </c>
      <c r="BU145" s="221"/>
      <c r="BV145" s="221"/>
      <c r="BW145" s="221"/>
      <c r="BX145" s="221"/>
      <c r="BY145" s="221"/>
      <c r="BZ145" s="221"/>
      <c r="CA145" s="221"/>
      <c r="CB145" s="221"/>
      <c r="CC145" s="221"/>
      <c r="CD145" s="221"/>
      <c r="CE145" s="221"/>
      <c r="CF145" s="221"/>
      <c r="CG145" s="221"/>
      <c r="CH145" s="221"/>
      <c r="CI145" s="221"/>
      <c r="CJ145" s="213">
        <v>900000</v>
      </c>
      <c r="CK145" s="213"/>
      <c r="CL145" s="213"/>
      <c r="CM145" s="213"/>
      <c r="CN145" s="213"/>
      <c r="CO145" s="213"/>
      <c r="CP145" s="213"/>
      <c r="CQ145" s="213"/>
      <c r="CR145" s="213"/>
      <c r="CS145" s="213"/>
      <c r="CT145" s="213"/>
      <c r="CU145" s="213"/>
      <c r="CV145" s="213"/>
      <c r="CW145" s="213"/>
      <c r="CX145" s="213"/>
      <c r="CY145" s="213"/>
      <c r="CZ145" s="213"/>
      <c r="DA145" s="213"/>
    </row>
    <row r="146" spans="1:105" s="29" customFormat="1" ht="27.75" customHeight="1">
      <c r="A146" s="215" t="s">
        <v>207</v>
      </c>
      <c r="B146" s="215"/>
      <c r="C146" s="215"/>
      <c r="D146" s="215"/>
      <c r="E146" s="215"/>
      <c r="F146" s="215"/>
      <c r="G146" s="215"/>
      <c r="H146" s="216" t="s">
        <v>516</v>
      </c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21">
        <v>30</v>
      </c>
      <c r="BE146" s="221"/>
      <c r="BF146" s="221"/>
      <c r="BG146" s="221"/>
      <c r="BH146" s="221"/>
      <c r="BI146" s="221"/>
      <c r="BJ146" s="221"/>
      <c r="BK146" s="221"/>
      <c r="BL146" s="221"/>
      <c r="BM146" s="221"/>
      <c r="BN146" s="221"/>
      <c r="BO146" s="221"/>
      <c r="BP146" s="221"/>
      <c r="BQ146" s="221"/>
      <c r="BR146" s="221"/>
      <c r="BS146" s="221"/>
      <c r="BT146" s="221">
        <v>33305.33</v>
      </c>
      <c r="BU146" s="221"/>
      <c r="BV146" s="221"/>
      <c r="BW146" s="221"/>
      <c r="BX146" s="221"/>
      <c r="BY146" s="221"/>
      <c r="BZ146" s="221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13">
        <v>999160</v>
      </c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13"/>
      <c r="CX146" s="213"/>
      <c r="CY146" s="213"/>
      <c r="CZ146" s="213"/>
      <c r="DA146" s="213"/>
    </row>
    <row r="147" spans="1:105" s="29" customFormat="1" ht="15" customHeight="1">
      <c r="A147" s="215"/>
      <c r="B147" s="215"/>
      <c r="C147" s="215"/>
      <c r="D147" s="215"/>
      <c r="E147" s="215"/>
      <c r="F147" s="215"/>
      <c r="G147" s="215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21"/>
      <c r="BE147" s="221"/>
      <c r="BF147" s="221"/>
      <c r="BG147" s="221"/>
      <c r="BH147" s="221"/>
      <c r="BI147" s="221"/>
      <c r="BJ147" s="221"/>
      <c r="BK147" s="221"/>
      <c r="BL147" s="221"/>
      <c r="BM147" s="221"/>
      <c r="BN147" s="221"/>
      <c r="BO147" s="221"/>
      <c r="BP147" s="221"/>
      <c r="BQ147" s="221"/>
      <c r="BR147" s="221"/>
      <c r="BS147" s="221"/>
      <c r="BT147" s="221"/>
      <c r="BU147" s="221"/>
      <c r="BV147" s="221"/>
      <c r="BW147" s="221"/>
      <c r="BX147" s="221"/>
      <c r="BY147" s="221"/>
      <c r="BZ147" s="221"/>
      <c r="CA147" s="221"/>
      <c r="CB147" s="221"/>
      <c r="CC147" s="221"/>
      <c r="CD147" s="221"/>
      <c r="CE147" s="221"/>
      <c r="CF147" s="221"/>
      <c r="CG147" s="221"/>
      <c r="CH147" s="221"/>
      <c r="CI147" s="221"/>
      <c r="CJ147" s="213"/>
      <c r="CK147" s="213"/>
      <c r="CL147" s="213"/>
      <c r="CM147" s="213"/>
      <c r="CN147" s="213"/>
      <c r="CO147" s="213"/>
      <c r="CP147" s="213"/>
      <c r="CQ147" s="213"/>
      <c r="CR147" s="213"/>
      <c r="CS147" s="213"/>
      <c r="CT147" s="213"/>
      <c r="CU147" s="213"/>
      <c r="CV147" s="213"/>
      <c r="CW147" s="213"/>
      <c r="CX147" s="213"/>
      <c r="CY147" s="213"/>
      <c r="CZ147" s="213"/>
      <c r="DA147" s="213"/>
    </row>
    <row r="148" spans="1:105" s="29" customFormat="1" ht="15" customHeight="1">
      <c r="A148" s="215"/>
      <c r="B148" s="215"/>
      <c r="C148" s="215"/>
      <c r="D148" s="215"/>
      <c r="E148" s="215"/>
      <c r="F148" s="215"/>
      <c r="G148" s="215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21"/>
      <c r="BE148" s="221"/>
      <c r="BF148" s="221"/>
      <c r="BG148" s="221"/>
      <c r="BH148" s="221"/>
      <c r="BI148" s="221"/>
      <c r="BJ148" s="221"/>
      <c r="BK148" s="221"/>
      <c r="BL148" s="221"/>
      <c r="BM148" s="221"/>
      <c r="BN148" s="221"/>
      <c r="BO148" s="221"/>
      <c r="BP148" s="221"/>
      <c r="BQ148" s="221"/>
      <c r="BR148" s="221"/>
      <c r="BS148" s="221"/>
      <c r="BT148" s="221"/>
      <c r="BU148" s="221"/>
      <c r="BV148" s="221"/>
      <c r="BW148" s="221"/>
      <c r="BX148" s="221"/>
      <c r="BY148" s="221"/>
      <c r="BZ148" s="221"/>
      <c r="CA148" s="221"/>
      <c r="CB148" s="221"/>
      <c r="CC148" s="221"/>
      <c r="CD148" s="221"/>
      <c r="CE148" s="221"/>
      <c r="CF148" s="221"/>
      <c r="CG148" s="221"/>
      <c r="CH148" s="221"/>
      <c r="CI148" s="221"/>
      <c r="CJ148" s="213"/>
      <c r="CK148" s="213"/>
      <c r="CL148" s="213"/>
      <c r="CM148" s="213"/>
      <c r="CN148" s="213"/>
      <c r="CO148" s="213"/>
      <c r="CP148" s="213"/>
      <c r="CQ148" s="213"/>
      <c r="CR148" s="213"/>
      <c r="CS148" s="213"/>
      <c r="CT148" s="213"/>
      <c r="CU148" s="213"/>
      <c r="CV148" s="213"/>
      <c r="CW148" s="213"/>
      <c r="CX148" s="213"/>
      <c r="CY148" s="213"/>
      <c r="CZ148" s="213"/>
      <c r="DA148" s="213"/>
    </row>
    <row r="149" spans="1:105" s="29" customFormat="1" ht="15" customHeight="1">
      <c r="A149" s="215"/>
      <c r="B149" s="215"/>
      <c r="C149" s="215"/>
      <c r="D149" s="215"/>
      <c r="E149" s="215"/>
      <c r="F149" s="215"/>
      <c r="G149" s="215"/>
      <c r="H149" s="219" t="s">
        <v>191</v>
      </c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20"/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1"/>
      <c r="BS149" s="221"/>
      <c r="BT149" s="221" t="s">
        <v>192</v>
      </c>
      <c r="BU149" s="221"/>
      <c r="BV149" s="221"/>
      <c r="BW149" s="221"/>
      <c r="BX149" s="221"/>
      <c r="BY149" s="221"/>
      <c r="BZ149" s="221"/>
      <c r="CA149" s="221"/>
      <c r="CB149" s="221"/>
      <c r="CC149" s="221"/>
      <c r="CD149" s="221"/>
      <c r="CE149" s="221"/>
      <c r="CF149" s="221"/>
      <c r="CG149" s="221"/>
      <c r="CH149" s="221"/>
      <c r="CI149" s="221"/>
      <c r="CJ149" s="217">
        <f>SUM(CJ145:DA148)</f>
        <v>1899160</v>
      </c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</row>
  </sheetData>
  <sheetProtection/>
  <mergeCells count="439">
    <mergeCell ref="A149:G149"/>
    <mergeCell ref="H149:BC149"/>
    <mergeCell ref="BD149:BS149"/>
    <mergeCell ref="BT149:CI149"/>
    <mergeCell ref="CJ149:DA149"/>
    <mergeCell ref="A145:G145"/>
    <mergeCell ref="H145:BC145"/>
    <mergeCell ref="BD145:BS145"/>
    <mergeCell ref="BT145:CI145"/>
    <mergeCell ref="CJ145:DA145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46:G146"/>
    <mergeCell ref="H146:BC146"/>
    <mergeCell ref="BD146:BS146"/>
    <mergeCell ref="BT146:CI146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14:F14"/>
    <mergeCell ref="G14:AD14"/>
    <mergeCell ref="AE14:AY14"/>
    <mergeCell ref="AZ14:BQ14"/>
    <mergeCell ref="BR14:CI14"/>
    <mergeCell ref="A15:F15"/>
    <mergeCell ref="G15:AD15"/>
    <mergeCell ref="AE15:AY15"/>
    <mergeCell ref="AZ15:BQ15"/>
    <mergeCell ref="BR15:CI15"/>
    <mergeCell ref="CJ15:DA15"/>
    <mergeCell ref="G12:AD12"/>
    <mergeCell ref="AE12:AY12"/>
    <mergeCell ref="AZ12:BQ12"/>
    <mergeCell ref="BR12:CI12"/>
    <mergeCell ref="CJ12:DA12"/>
    <mergeCell ref="CJ14:DA14"/>
    <mergeCell ref="BD8:BS8"/>
    <mergeCell ref="BT8:CI8"/>
    <mergeCell ref="CJ8:DA8"/>
    <mergeCell ref="A13:F13"/>
    <mergeCell ref="G13:AD13"/>
    <mergeCell ref="AE13:AY13"/>
    <mergeCell ref="AZ13:BQ13"/>
    <mergeCell ref="BR13:CI13"/>
    <mergeCell ref="CJ13:DA13"/>
    <mergeCell ref="A12:F12"/>
    <mergeCell ref="CJ146:DA146"/>
    <mergeCell ref="A2:DA2"/>
    <mergeCell ref="A4:F4"/>
    <mergeCell ref="G4:AD4"/>
    <mergeCell ref="AE4:BC4"/>
    <mergeCell ref="BD4:BS4"/>
    <mergeCell ref="BT4:CI4"/>
    <mergeCell ref="CJ4:DA4"/>
    <mergeCell ref="A5:F5"/>
    <mergeCell ref="BT7:CI7"/>
    <mergeCell ref="A6:F6"/>
    <mergeCell ref="G6:AD6"/>
    <mergeCell ref="AE6:BC6"/>
    <mergeCell ref="BD6:BS6"/>
    <mergeCell ref="BT6:CI6"/>
    <mergeCell ref="A10:DA10"/>
    <mergeCell ref="CJ7:DA7"/>
    <mergeCell ref="A8:F8"/>
    <mergeCell ref="G8:AD8"/>
    <mergeCell ref="AE8:BC8"/>
    <mergeCell ref="CJ6:DA6"/>
    <mergeCell ref="A7:F7"/>
    <mergeCell ref="G7:AD7"/>
    <mergeCell ref="AE7:BC7"/>
    <mergeCell ref="BD7:BS7"/>
    <mergeCell ref="G5:AD5"/>
    <mergeCell ref="AE5:BC5"/>
    <mergeCell ref="BD5:BS5"/>
    <mergeCell ref="BT5:CI5"/>
    <mergeCell ref="CJ5:DA5"/>
  </mergeCells>
  <printOptions/>
  <pageMargins left="0.7874015748031497" right="0.5118110236220472" top="0.5905511811023623" bottom="0.3937007874015748" header="0.1968503937007874" footer="0.1968503937007874"/>
  <pageSetup firstPageNumber="22" useFirstPageNumber="1" horizontalDpi="600" verticalDpi="600" orientation="portrait" paperSize="9" scale="96" r:id="rId1"/>
  <rowBreaks count="3" manualBreakCount="3">
    <brk id="38" max="187" man="1"/>
    <brk id="86" max="187" man="1"/>
    <brk id="132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2019-01-18T07:12:34Z</cp:lastPrinted>
  <dcterms:created xsi:type="dcterms:W3CDTF">2010-11-26T07:12:57Z</dcterms:created>
  <dcterms:modified xsi:type="dcterms:W3CDTF">2019-01-18T07:13:32Z</dcterms:modified>
  <cp:category/>
  <cp:version/>
  <cp:contentType/>
  <cp:contentStatus/>
</cp:coreProperties>
</file>